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7485" activeTab="0"/>
  </bookViews>
  <sheets>
    <sheet name="LTARBOPF" sheetId="1" r:id="rId1"/>
    <sheet name="LTBAF" sheetId="2" r:id="rId2"/>
    <sheet name="LTHEF" sheetId="3" r:id="rId3"/>
    <sheet name="LTESF" sheetId="4" r:id="rId4"/>
  </sheets>
  <definedNames>
    <definedName name="_xlfn.DAYS" hidden="1">#NAME?</definedName>
    <definedName name="_xlfn.IFERROR" hidden="1">#NAME?</definedName>
    <definedName name="_xlfn.SUMIFS" hidden="1">#NAME?</definedName>
    <definedName name="_xlnm.Print_Area" localSheetId="0">'LTARBOPF'!$B$1:$H$379</definedName>
    <definedName name="_xlnm.Print_Area" localSheetId="1">'LTBAF'!$B$1:$H$185</definedName>
    <definedName name="_xlnm.Print_Area" localSheetId="3">'LTESF'!$B$1:$H$187</definedName>
    <definedName name="_xlnm.Print_Area" localSheetId="2">'LTHEF'!$B$1:$H$138</definedName>
    <definedName name="Z_2D6981FB_1913_4D36_9E3A_F0D1C5FF11BF_.wvu.FilterData" localSheetId="0" hidden="1">'LTARBOPF'!$B$7:$N$502</definedName>
    <definedName name="Z_2D6981FB_1913_4D36_9E3A_F0D1C5FF11BF_.wvu.FilterData" localSheetId="3" hidden="1">'LTESF'!$B$7:$P$299</definedName>
  </definedNames>
  <calcPr fullCalcOnLoad="1"/>
</workbook>
</file>

<file path=xl/sharedStrings.xml><?xml version="1.0" encoding="utf-8"?>
<sst xmlns="http://schemas.openxmlformats.org/spreadsheetml/2006/main" count="2147" uniqueCount="727">
  <si>
    <t>Name of the Mutual Fund : L&amp;T Mutual Fund</t>
  </si>
  <si>
    <r>
      <t xml:space="preserve">Name of the Scheme         :L&amp;T Arbitrage Opportunities Fund </t>
    </r>
    <r>
      <rPr>
        <b/>
        <sz val="11"/>
        <color indexed="8"/>
        <rFont val="Calibri"/>
        <family val="2"/>
      </rPr>
      <t>(An Open-ended scheme investing in arbitrage opportunities)</t>
    </r>
  </si>
  <si>
    <t>Name of the Instrument</t>
  </si>
  <si>
    <t>Industry / Rating</t>
  </si>
  <si>
    <t>Quantity</t>
  </si>
  <si>
    <t>Market Value
 (Rs. in Lakhs)</t>
  </si>
  <si>
    <t>% to 
NAV</t>
  </si>
  <si>
    <t>ISIN</t>
  </si>
  <si>
    <t>EQUITY &amp; EQUITY RELATED INSTRUMENTS</t>
  </si>
  <si>
    <t>Listed / Awaiting listing on Stock Exchanges</t>
  </si>
  <si>
    <t>Tata Steel Limited</t>
  </si>
  <si>
    <t>Ferrous Metals</t>
  </si>
  <si>
    <t>INE081A01012</t>
  </si>
  <si>
    <t>Reliance Industries Limited</t>
  </si>
  <si>
    <t>Petroleum Products</t>
  </si>
  <si>
    <t>INE002A01018</t>
  </si>
  <si>
    <t>SOVEREIGN</t>
  </si>
  <si>
    <t>Bharti Airtel Limited</t>
  </si>
  <si>
    <t>Telecom - Services</t>
  </si>
  <si>
    <t>INE397D01024</t>
  </si>
  <si>
    <t>ITC Limited</t>
  </si>
  <si>
    <t>Consumer Non Durables</t>
  </si>
  <si>
    <t>INE154A01025</t>
  </si>
  <si>
    <t>Banks</t>
  </si>
  <si>
    <t>Adani Ports and Special Economic Zone Limited</t>
  </si>
  <si>
    <t>Transportation</t>
  </si>
  <si>
    <t>INE742F01042</t>
  </si>
  <si>
    <t>Vedanta Limited</t>
  </si>
  <si>
    <t>Non - Ferrous Metals</t>
  </si>
  <si>
    <t>INE205A01025</t>
  </si>
  <si>
    <t>Pharmaceuticals</t>
  </si>
  <si>
    <t>State Bank of India</t>
  </si>
  <si>
    <t>INE062A01020</t>
  </si>
  <si>
    <t>ICICI Bank Limited</t>
  </si>
  <si>
    <t>INE090A01021</t>
  </si>
  <si>
    <t>Finance</t>
  </si>
  <si>
    <t>Bharat Petroleum Corporation Limited</t>
  </si>
  <si>
    <t>INE029A01011</t>
  </si>
  <si>
    <t>Jindal Steel &amp; Power Limited</t>
  </si>
  <si>
    <t>INE749A01030</t>
  </si>
  <si>
    <t>UPL Limited</t>
  </si>
  <si>
    <t>Pesticides</t>
  </si>
  <si>
    <t>INE628A01036</t>
  </si>
  <si>
    <t>JSW Steel Limited</t>
  </si>
  <si>
    <t>INE019A01038</t>
  </si>
  <si>
    <t>Berger Paints India Limited</t>
  </si>
  <si>
    <t>INE463A01038</t>
  </si>
  <si>
    <t>Chemicals</t>
  </si>
  <si>
    <t>Bajaj Finance Limited</t>
  </si>
  <si>
    <t>INE296A01024</t>
  </si>
  <si>
    <t>United Spirits Limited</t>
  </si>
  <si>
    <t>INE854D01024</t>
  </si>
  <si>
    <t>Power</t>
  </si>
  <si>
    <t>Lupin Limited</t>
  </si>
  <si>
    <t>INE326A01037</t>
  </si>
  <si>
    <t>Software</t>
  </si>
  <si>
    <t>Tata Power Company Limited</t>
  </si>
  <si>
    <t>INE245A01021</t>
  </si>
  <si>
    <t>Cement &amp; Cement Products</t>
  </si>
  <si>
    <t>Apollo Hospitals Enterprise Limited</t>
  </si>
  <si>
    <t>Healthcare Services</t>
  </si>
  <si>
    <t>INE437A01024</t>
  </si>
  <si>
    <t>Entertainment</t>
  </si>
  <si>
    <t>Sun Pharmaceutical Industries Limited</t>
  </si>
  <si>
    <t>INE044A01036</t>
  </si>
  <si>
    <t>Steel Authority of India Limited</t>
  </si>
  <si>
    <t>INE114A01011</t>
  </si>
  <si>
    <t>Auto</t>
  </si>
  <si>
    <t>Aurobindo Pharma Limited</t>
  </si>
  <si>
    <t>INE406A01037</t>
  </si>
  <si>
    <t>Dr. Reddy's Laboratories Limited</t>
  </si>
  <si>
    <t>INE089A01023</t>
  </si>
  <si>
    <t>Insurance</t>
  </si>
  <si>
    <t>Marico Limited</t>
  </si>
  <si>
    <t>INE196A01026</t>
  </si>
  <si>
    <t>Auto Ancillaries</t>
  </si>
  <si>
    <t>Cadila Healthcare Limited</t>
  </si>
  <si>
    <t>INE010B01027</t>
  </si>
  <si>
    <t>Retailing</t>
  </si>
  <si>
    <t>The Federal Bank Limited</t>
  </si>
  <si>
    <t>INE171A01029</t>
  </si>
  <si>
    <t>Consumer Durables</t>
  </si>
  <si>
    <t>Tata Chemicals Limited</t>
  </si>
  <si>
    <t>INE092A01019</t>
  </si>
  <si>
    <t>Industrial Capital Goods</t>
  </si>
  <si>
    <t>Zee Entertainment Enterprises Limited</t>
  </si>
  <si>
    <t>INE256A01028</t>
  </si>
  <si>
    <t>Industrial Products</t>
  </si>
  <si>
    <t>Housing Development Finance Corporation Limited</t>
  </si>
  <si>
    <t>INE001A01036</t>
  </si>
  <si>
    <t>Construction</t>
  </si>
  <si>
    <t>Punjab National Bank</t>
  </si>
  <si>
    <t>INE160A01022</t>
  </si>
  <si>
    <t>Construction Project</t>
  </si>
  <si>
    <t>Bandhan Bank Limited</t>
  </si>
  <si>
    <t>INE545U01014</t>
  </si>
  <si>
    <t>Gas</t>
  </si>
  <si>
    <t>DLF Limited</t>
  </si>
  <si>
    <t>INE271C01023</t>
  </si>
  <si>
    <t>CARE A1+</t>
  </si>
  <si>
    <t>Bank of Baroda</t>
  </si>
  <si>
    <t>Capital Markets</t>
  </si>
  <si>
    <t>Larsen &amp; Toubro Limited</t>
  </si>
  <si>
    <t>INE018A01030</t>
  </si>
  <si>
    <t>Leisure Services</t>
  </si>
  <si>
    <t>Kotak Mahindra Bank Limited</t>
  </si>
  <si>
    <t>INE237A01028</t>
  </si>
  <si>
    <t>Textile Products</t>
  </si>
  <si>
    <t>Manappuram Finance Limited</t>
  </si>
  <si>
    <t>INE522D01027</t>
  </si>
  <si>
    <t>Minerals/Mining</t>
  </si>
  <si>
    <t>Shree Cements Limited</t>
  </si>
  <si>
    <t>INE070A01015</t>
  </si>
  <si>
    <t>Aerospace &amp; Defense</t>
  </si>
  <si>
    <t>Divi's Laboratories Limited</t>
  </si>
  <si>
    <t>INE361B01024</t>
  </si>
  <si>
    <t>Oil</t>
  </si>
  <si>
    <t>Fertilisers</t>
  </si>
  <si>
    <t>Larsen &amp; Toubro Infotech Limited</t>
  </si>
  <si>
    <t>INE214T01019</t>
  </si>
  <si>
    <t>Cholamandalam Investment and Finance Company Limited</t>
  </si>
  <si>
    <t>INE121A01024</t>
  </si>
  <si>
    <t>Bharat Heavy Electricals Limited</t>
  </si>
  <si>
    <t>INE257A01026</t>
  </si>
  <si>
    <t>Info Edge (India) Limited</t>
  </si>
  <si>
    <t>INE663F01024</t>
  </si>
  <si>
    <t>SRF Limited</t>
  </si>
  <si>
    <t>INE647A01010</t>
  </si>
  <si>
    <t>IDFC First Bank Limited</t>
  </si>
  <si>
    <t>INE092T01019</t>
  </si>
  <si>
    <t>Bata India Limited</t>
  </si>
  <si>
    <t>INE176A01028</t>
  </si>
  <si>
    <t>Max Financial Services Limited</t>
  </si>
  <si>
    <t>INE180A01020</t>
  </si>
  <si>
    <t>National Aluminium Company Limited</t>
  </si>
  <si>
    <t>INE139A01034</t>
  </si>
  <si>
    <t>Mahanagar Gas Limited</t>
  </si>
  <si>
    <t>INE002S01010</t>
  </si>
  <si>
    <t>The Ramco Cements Limited</t>
  </si>
  <si>
    <t>INE331A01037</t>
  </si>
  <si>
    <t>Exide Industries Limited</t>
  </si>
  <si>
    <t>INE302A01020</t>
  </si>
  <si>
    <t>Granules India Limited</t>
  </si>
  <si>
    <t>INE101D01020</t>
  </si>
  <si>
    <t>Deepak Nitrite Limited</t>
  </si>
  <si>
    <t>INE288B01029</t>
  </si>
  <si>
    <t>Container Corporation of India Limited</t>
  </si>
  <si>
    <t>INE111A01025</t>
  </si>
  <si>
    <t>LIC Housing Finance Limited</t>
  </si>
  <si>
    <t>INE115A01026</t>
  </si>
  <si>
    <t>Sun TV Network Limited</t>
  </si>
  <si>
    <t>INE424H01027</t>
  </si>
  <si>
    <t>HDFC Life Insurance Company Limited</t>
  </si>
  <si>
    <t>INE795G01014</t>
  </si>
  <si>
    <t>Biocon Limited</t>
  </si>
  <si>
    <t>INE376G01013</t>
  </si>
  <si>
    <t>Canara Bank</t>
  </si>
  <si>
    <t>INE476A01014</t>
  </si>
  <si>
    <t>L&amp;T Technology Services Limited</t>
  </si>
  <si>
    <t>INE010V01017</t>
  </si>
  <si>
    <t>MindTree Limited</t>
  </si>
  <si>
    <t>Siemens Limited</t>
  </si>
  <si>
    <t>INE003A01024</t>
  </si>
  <si>
    <t>Mahindra &amp; Mahindra Financial Services Limited</t>
  </si>
  <si>
    <t>INE774D01024</t>
  </si>
  <si>
    <t>PVR Limited</t>
  </si>
  <si>
    <t>INE191H01014</t>
  </si>
  <si>
    <t>Trent Limited</t>
  </si>
  <si>
    <t>INE849A01020</t>
  </si>
  <si>
    <t>Pfizer Limited</t>
  </si>
  <si>
    <t>INE182A01018</t>
  </si>
  <si>
    <t>Shriram Transport Finance Company Limited</t>
  </si>
  <si>
    <t>INE721A01013</t>
  </si>
  <si>
    <t>ACC Limited</t>
  </si>
  <si>
    <t>INE012A01025</t>
  </si>
  <si>
    <t>Balkrishna Industries Limited</t>
  </si>
  <si>
    <t>INE787D01026</t>
  </si>
  <si>
    <t>Page Industries Limited</t>
  </si>
  <si>
    <t>INE761H01022</t>
  </si>
  <si>
    <t>Strides Pharma Science Limited</t>
  </si>
  <si>
    <t>INE939A01011</t>
  </si>
  <si>
    <t>Astral Limited</t>
  </si>
  <si>
    <t>INE006I01046</t>
  </si>
  <si>
    <t>RBL Bank Limited</t>
  </si>
  <si>
    <t>INE976G01028</t>
  </si>
  <si>
    <t>Glenmark Pharmaceuticals Limited</t>
  </si>
  <si>
    <t>INE935A01035</t>
  </si>
  <si>
    <t>Indraprastha Gas Limited</t>
  </si>
  <si>
    <t>INE203G01027</t>
  </si>
  <si>
    <t>Jubilant Foodworks Limited</t>
  </si>
  <si>
    <t>INE797F01012</t>
  </si>
  <si>
    <t>Coal India Limited</t>
  </si>
  <si>
    <t>INE522F01014</t>
  </si>
  <si>
    <t>Piramal Enterprises Limited</t>
  </si>
  <si>
    <t>INE140A01024</t>
  </si>
  <si>
    <t>Multi Commodity Exchange of India Limited</t>
  </si>
  <si>
    <t>INE745G01035</t>
  </si>
  <si>
    <t>Mahindra &amp; Mahindra Limited</t>
  </si>
  <si>
    <t>INE101A01026</t>
  </si>
  <si>
    <t>HDFC Bank Limited</t>
  </si>
  <si>
    <t>INE040A01034</t>
  </si>
  <si>
    <t>Indian Oil Corporation Limited</t>
  </si>
  <si>
    <t>INE242A01010</t>
  </si>
  <si>
    <t>Grasim Industries Limited</t>
  </si>
  <si>
    <t>INE047A01021</t>
  </si>
  <si>
    <t>Maruti Suzuki India Limited</t>
  </si>
  <si>
    <t>INE585B01010</t>
  </si>
  <si>
    <t>Power Grid Corporation of India Limited</t>
  </si>
  <si>
    <t>INE752E01010</t>
  </si>
  <si>
    <t>PI Industries Limited</t>
  </si>
  <si>
    <t>INE603J01030</t>
  </si>
  <si>
    <t>INE053A01029</t>
  </si>
  <si>
    <t>Alembic Pharmaceuticals Limited</t>
  </si>
  <si>
    <t>INE901L01018</t>
  </si>
  <si>
    <t>MphasiS Limited</t>
  </si>
  <si>
    <t>INE356A01018</t>
  </si>
  <si>
    <t>UltraTech Cement Limited</t>
  </si>
  <si>
    <t>INE481G01011</t>
  </si>
  <si>
    <t>Dabur India Limited</t>
  </si>
  <si>
    <t>INE016A01026</t>
  </si>
  <si>
    <t>GAIL India Limited</t>
  </si>
  <si>
    <t>INE129A01019</t>
  </si>
  <si>
    <t>City Union Bank Limited</t>
  </si>
  <si>
    <t>INE491A01021</t>
  </si>
  <si>
    <t>Hero MotoCorp Limited</t>
  </si>
  <si>
    <t>INE158A01026</t>
  </si>
  <si>
    <t>Can Fin Homes Limited</t>
  </si>
  <si>
    <t>INE477A01020</t>
  </si>
  <si>
    <t>Hindustan Petroleum Corporation Limited</t>
  </si>
  <si>
    <t>Oracle Financial Services Software Limited</t>
  </si>
  <si>
    <t>INE881D01027</t>
  </si>
  <si>
    <t>Indian Energy Exchange Limited</t>
  </si>
  <si>
    <t>INE022Q01020</t>
  </si>
  <si>
    <t>Oil &amp; Natural Gas Corporation Limited</t>
  </si>
  <si>
    <t>INE213A01029</t>
  </si>
  <si>
    <t>Syngene International Limited</t>
  </si>
  <si>
    <t>INE398R01022</t>
  </si>
  <si>
    <t>Aditya Birla Fashion and Retail Limited</t>
  </si>
  <si>
    <t>INE647O01011</t>
  </si>
  <si>
    <t>Coromandel International Limited</t>
  </si>
  <si>
    <t>INE169A01031</t>
  </si>
  <si>
    <t>Amara Raja Batteries Limited</t>
  </si>
  <si>
    <t>INE885A01032</t>
  </si>
  <si>
    <t>Bharat Electronics Limited</t>
  </si>
  <si>
    <t>INE263A01024</t>
  </si>
  <si>
    <t>Godrej Consumer Products Limited</t>
  </si>
  <si>
    <t>INE102D01028</t>
  </si>
  <si>
    <t>Tata Motors Limited</t>
  </si>
  <si>
    <t>INE155A01022</t>
  </si>
  <si>
    <t>Hindalco Industries Limited</t>
  </si>
  <si>
    <t>INE038A01020</t>
  </si>
  <si>
    <t>NTPC Limited</t>
  </si>
  <si>
    <t>INE733E01010</t>
  </si>
  <si>
    <t>Bajaj Finserv Limited</t>
  </si>
  <si>
    <t>INE918I01018</t>
  </si>
  <si>
    <t>Hindustan Aeronautics Limited</t>
  </si>
  <si>
    <t>INE066F01012</t>
  </si>
  <si>
    <t>Coforge Limited</t>
  </si>
  <si>
    <t>INE591G01017</t>
  </si>
  <si>
    <t>NMDC Limited</t>
  </si>
  <si>
    <t>INE584A01023</t>
  </si>
  <si>
    <t>Muthoot Finance Limited</t>
  </si>
  <si>
    <t>INE414G01012</t>
  </si>
  <si>
    <t>Axis Bank Limited</t>
  </si>
  <si>
    <t>INE238A01034</t>
  </si>
  <si>
    <t>Power Finance Corporation Limited</t>
  </si>
  <si>
    <t>INE134E01011</t>
  </si>
  <si>
    <t>Britannia Industries Limited</t>
  </si>
  <si>
    <t>INE216A01030</t>
  </si>
  <si>
    <t>Rec Limited</t>
  </si>
  <si>
    <t>INE020B01018</t>
  </si>
  <si>
    <t>Tech Mahindra Limited</t>
  </si>
  <si>
    <t>Bosch Limited</t>
  </si>
  <si>
    <t>INE323A01026</t>
  </si>
  <si>
    <t>Gujarat Gas Limited</t>
  </si>
  <si>
    <t>INE844O01030</t>
  </si>
  <si>
    <t>Tata Consumer Products Limited</t>
  </si>
  <si>
    <t>INE192A01025</t>
  </si>
  <si>
    <t>United Breweries Limited</t>
  </si>
  <si>
    <t>INE686F01025</t>
  </si>
  <si>
    <t>Ashok Leyland Limited</t>
  </si>
  <si>
    <t>INE208A01029</t>
  </si>
  <si>
    <t>Aarti Industries Limited</t>
  </si>
  <si>
    <t>INE769A01020</t>
  </si>
  <si>
    <t>Petronet LNG Limited</t>
  </si>
  <si>
    <t>INE347G01014</t>
  </si>
  <si>
    <t>Total</t>
  </si>
  <si>
    <t>MONEY MARKET INSTRUMENT</t>
  </si>
  <si>
    <t>Certificate of Deposit/Commercial Paper**</t>
  </si>
  <si>
    <t>Export Import Bank of India **</t>
  </si>
  <si>
    <t>INE040A16CI5</t>
  </si>
  <si>
    <t>CENTRAL GOVERNMENT SECURITIES</t>
  </si>
  <si>
    <t>IN0020160050</t>
  </si>
  <si>
    <t>Treasury Bill</t>
  </si>
  <si>
    <t>IN002021Z137</t>
  </si>
  <si>
    <t>IN002021Z046</t>
  </si>
  <si>
    <t>OTHERS</t>
  </si>
  <si>
    <t>(a) Margin as Cash Margin</t>
  </si>
  <si>
    <t>(b) Tri Party Repo Dealing System (TREPS)</t>
  </si>
  <si>
    <t>(c) Net Receivables/(Payables)</t>
  </si>
  <si>
    <t>Net Assets</t>
  </si>
  <si>
    <t>All corporate ratings are assigned by rating agencies like CRISIL; CARE; ICRA; IND,BWR.</t>
  </si>
  <si>
    <t>** indicates thinly traded / non traded securities as defined in SEBI Regulations and Guidelines.</t>
  </si>
  <si>
    <t>^ indicates less than 0.01%</t>
  </si>
  <si>
    <t>Market value includes accrued interest</t>
  </si>
  <si>
    <t>Notes:</t>
  </si>
  <si>
    <t>(1) The total quantum of Non Performing Assets and provision made for Non Performing Assets as on Aug 31, 2018 is Nil and its percentage to net assets is Nil.</t>
  </si>
  <si>
    <t>(2) The aggregate value of illiquid equity shares of the Scheme is Nil and its percentage to Net Asset Value is Nil.</t>
  </si>
  <si>
    <t>(3) Option wise per unit Net Asset Values are as follows:</t>
  </si>
  <si>
    <t>Option</t>
  </si>
  <si>
    <t>As on July 31, 2018</t>
  </si>
  <si>
    <t>As on Aug 31, 2018</t>
  </si>
  <si>
    <t>LARG</t>
  </si>
  <si>
    <t>LARMD</t>
  </si>
  <si>
    <t xml:space="preserve">Monthly Dividend </t>
  </si>
  <si>
    <t>LARQD</t>
  </si>
  <si>
    <t xml:space="preserve">Quarterly Dividend </t>
  </si>
  <si>
    <t>LARDG</t>
  </si>
  <si>
    <t>LARDM</t>
  </si>
  <si>
    <t xml:space="preserve">Direct Plan - Monthly Dividend </t>
  </si>
  <si>
    <t>LARDQ</t>
  </si>
  <si>
    <t xml:space="preserve">Direct Plan - Quarterly Dividend </t>
  </si>
  <si>
    <t>(4) Derivative disclosure for the period ending Aug 31 , 2018:</t>
  </si>
  <si>
    <t>a)Hedging Positions through Futures as on Aug 31 , 2018</t>
  </si>
  <si>
    <t xml:space="preserve">Underlying </t>
  </si>
  <si>
    <t xml:space="preserve">Long / Short </t>
  </si>
  <si>
    <t xml:space="preserve">Futures Price when purchased </t>
  </si>
  <si>
    <t xml:space="preserve">Current price of the contract </t>
  </si>
  <si>
    <t xml:space="preserve">Margin maintained in Rs. Lakhs </t>
  </si>
  <si>
    <t>Short</t>
  </si>
  <si>
    <t>Balrampur Chini Mills Limited</t>
  </si>
  <si>
    <t>Capital First Limited</t>
  </si>
  <si>
    <t>Century Textiles &amp; Industries Limited</t>
  </si>
  <si>
    <t>CG Power and Industrial Solutions Limited</t>
  </si>
  <si>
    <t>The Federal Bank  Limited</t>
  </si>
  <si>
    <t>Gujarat State Fertilizers &amp; Chemicals Limited</t>
  </si>
  <si>
    <t>Indiabulls Housing Finance Limited</t>
  </si>
  <si>
    <t>ICICI Prudential Life Insurance Company Limited</t>
  </si>
  <si>
    <t>IDFC Limited</t>
  </si>
  <si>
    <t>IFCI Limited</t>
  </si>
  <si>
    <t>The India Cements Limited</t>
  </si>
  <si>
    <t>Indian Bank</t>
  </si>
  <si>
    <t>Motherson Sumi Systems Limited</t>
  </si>
  <si>
    <t>Oil India Limited</t>
  </si>
  <si>
    <t>Raymond Limited</t>
  </si>
  <si>
    <t>Reliance Power Limited</t>
  </si>
  <si>
    <t>SREI Infrastructure Finance Limited</t>
  </si>
  <si>
    <t>Suzlon Energy Limited</t>
  </si>
  <si>
    <t>Tata Communications Limited</t>
  </si>
  <si>
    <t>TV18 Broadcast Limited</t>
  </si>
  <si>
    <t xml:space="preserve">b)For the period ended Aug 31 , 2018 following were the hedging transactions through futures which have been squared off/expired </t>
  </si>
  <si>
    <t>Total Number of contracts where futures were bought</t>
  </si>
  <si>
    <t>Total Number of contracts where futures were sold</t>
  </si>
  <si>
    <t>Gross Notional Value of contracts where futures were bought(In Lakhs)</t>
  </si>
  <si>
    <t>Gross Notional Value of contracts where futures were sold(In Lakhs)</t>
  </si>
  <si>
    <t>Net Profit/Loss value on all contracts combined</t>
  </si>
  <si>
    <t>(5) The total market value of investments in foreign securities / American Depositary Receipts / Global Depositary Receipts as on Aug 31 , 2018 is Nil.</t>
  </si>
  <si>
    <t>(6) The dividends declared during the month ended Aug 31 , 2018 under the dividend options of the Scheme are as follows:</t>
  </si>
  <si>
    <t>Rate of dividend per Unit</t>
  </si>
  <si>
    <t>Individuals &amp; HUF</t>
  </si>
  <si>
    <t>Others</t>
  </si>
  <si>
    <t>Monthly Dividend</t>
  </si>
  <si>
    <t>NA</t>
  </si>
  <si>
    <t>(7) No bonus was declared during month ended Aug 31 , 2018 .</t>
  </si>
  <si>
    <t>(9) Investment in Repo of Corporate Debt Securities during the month ended Aug 31 , 2018 is Nil.</t>
  </si>
  <si>
    <t>Yield to Maturity (%)</t>
  </si>
  <si>
    <t>Tata Consultancy Services Limited</t>
  </si>
  <si>
    <t>INE467B01029</t>
  </si>
  <si>
    <t>Navin Fluorine International Limited</t>
  </si>
  <si>
    <t>INE048G01026</t>
  </si>
  <si>
    <t>Adani Enterprises Limited</t>
  </si>
  <si>
    <t>INE423A01024</t>
  </si>
  <si>
    <t>Havells India Limited</t>
  </si>
  <si>
    <t>INE176B01034</t>
  </si>
  <si>
    <t>Apollo Tyres Limited</t>
  </si>
  <si>
    <t>INE438A01022</t>
  </si>
  <si>
    <t>Alkem Laboratories Limited</t>
  </si>
  <si>
    <t>INE540L01014</t>
  </si>
  <si>
    <t>SBI Life Insurance Company Limited</t>
  </si>
  <si>
    <t>INE123W01016</t>
  </si>
  <si>
    <t>Asian Paints Limited</t>
  </si>
  <si>
    <t>INE021A01026</t>
  </si>
  <si>
    <t>Ambuja Cements Limited</t>
  </si>
  <si>
    <t>INE079A01024</t>
  </si>
  <si>
    <t>INE775A01035</t>
  </si>
  <si>
    <t>Cipla Limited</t>
  </si>
  <si>
    <t>INE059A01026</t>
  </si>
  <si>
    <t>Housing Development Finance Corporation Limited **</t>
  </si>
  <si>
    <t>Growth</t>
  </si>
  <si>
    <t xml:space="preserve">Name of the Scheme         : L&amp;T Balanced Advantage Fund (An open ended dynamic asset allocation fund) (Formerly Known as L&amp;T Dynamic Equity Fund) </t>
  </si>
  <si>
    <t>Infosys Limited</t>
  </si>
  <si>
    <t>INE009A01021</t>
  </si>
  <si>
    <t>HCL Technologies Limited</t>
  </si>
  <si>
    <t>INE860A01027</t>
  </si>
  <si>
    <t>Zydus Wellness Limited</t>
  </si>
  <si>
    <t>INE768C01010</t>
  </si>
  <si>
    <t>Heritage Foods Limited</t>
  </si>
  <si>
    <t>INE978A01027</t>
  </si>
  <si>
    <t>Abbott India Limited</t>
  </si>
  <si>
    <t>INE358A01014</t>
  </si>
  <si>
    <t>CRISIL Limited</t>
  </si>
  <si>
    <t>INE007A01025</t>
  </si>
  <si>
    <t>Avenue Supermarts Limited</t>
  </si>
  <si>
    <t>INE192R01011</t>
  </si>
  <si>
    <t>Sunteck Realty Limited</t>
  </si>
  <si>
    <t>INE805D01034</t>
  </si>
  <si>
    <t>Sona BLW Precision Forgings Limited</t>
  </si>
  <si>
    <t>INE073K01018</t>
  </si>
  <si>
    <t>ICICI Lombard General Insurance Company Limited</t>
  </si>
  <si>
    <t>INE765G01017</t>
  </si>
  <si>
    <t>Hindustan Unilever Limited</t>
  </si>
  <si>
    <t>INE030A01027</t>
  </si>
  <si>
    <t>H.G Infra Engineering Limited</t>
  </si>
  <si>
    <t>INE926X01010</t>
  </si>
  <si>
    <t>IndusInd Bank Limited</t>
  </si>
  <si>
    <t>INE095A01012</t>
  </si>
  <si>
    <t>Paper</t>
  </si>
  <si>
    <t>DEBT INSTRUMENTS</t>
  </si>
  <si>
    <t>Fixed Rates Bonds - Corporate</t>
  </si>
  <si>
    <t>CRISIL AAA</t>
  </si>
  <si>
    <t>INE514E08DG0</t>
  </si>
  <si>
    <t>Indian Railway Finance Corporation Limited **</t>
  </si>
  <si>
    <t>INE053F07CC9</t>
  </si>
  <si>
    <t>National Highways Authority of India **</t>
  </si>
  <si>
    <t>INE906B07FT4</t>
  </si>
  <si>
    <t>National Bank for Agriculture &amp; Rural Development **</t>
  </si>
  <si>
    <t>INE261F08BO3</t>
  </si>
  <si>
    <t>IN0020200112</t>
  </si>
  <si>
    <t>IN0020190396</t>
  </si>
  <si>
    <t>IN0020200278</t>
  </si>
  <si>
    <t>Certificate of Deposit**</t>
  </si>
  <si>
    <t>All corporate ratings are assigned by rating agencies like CRISIL; CARE; ICRA; IND.</t>
  </si>
  <si>
    <t>IRB Infrastructure Developers Limited</t>
  </si>
  <si>
    <t xml:space="preserve"> Option</t>
  </si>
  <si>
    <t>Name of the Scheme         : L&amp;T Hybrid Equity Fund (An Open-ended hybrid scheme investing predominantly in equity and equity related instruments) (Formerly known as L&amp;T India Prudence Fund)</t>
  </si>
  <si>
    <t>K.P.R. Mill Limited</t>
  </si>
  <si>
    <t>INE930H01031</t>
  </si>
  <si>
    <t>Varun Beverages Limited</t>
  </si>
  <si>
    <t>INE200M01013</t>
  </si>
  <si>
    <t>Honeywell Automation India Limited</t>
  </si>
  <si>
    <t>INE671A01010</t>
  </si>
  <si>
    <t>Godrej Properties Limited</t>
  </si>
  <si>
    <t>INE484J01027</t>
  </si>
  <si>
    <t>Minda Industries Limited</t>
  </si>
  <si>
    <t>INE405E01023</t>
  </si>
  <si>
    <t>Supreme Industries Limited</t>
  </si>
  <si>
    <t>INE195A01028</t>
  </si>
  <si>
    <t>Atul Limited</t>
  </si>
  <si>
    <t>INE100A01010</t>
  </si>
  <si>
    <t>Max Healthcare Institute Limited</t>
  </si>
  <si>
    <t>INE027H01010</t>
  </si>
  <si>
    <t>INE018I01017</t>
  </si>
  <si>
    <t>BIRLASOFT Limited</t>
  </si>
  <si>
    <t>INE836A01035</t>
  </si>
  <si>
    <t>Persistent Systems Limited</t>
  </si>
  <si>
    <t>INE262H01013</t>
  </si>
  <si>
    <t>Somany Ceramics Limited</t>
  </si>
  <si>
    <t>INE355A01028</t>
  </si>
  <si>
    <t>UTI Asset Management Company Limited</t>
  </si>
  <si>
    <t>INE094J01016</t>
  </si>
  <si>
    <t>Export Import Bank of India</t>
  </si>
  <si>
    <t>INE514E16BS2</t>
  </si>
  <si>
    <t>Power Finance Corporation Limited **</t>
  </si>
  <si>
    <t>INE134E08KG2</t>
  </si>
  <si>
    <t>INE001A07SQ5</t>
  </si>
  <si>
    <t>INE514E08BS9</t>
  </si>
  <si>
    <t>INE261F08AT4</t>
  </si>
  <si>
    <t>INE001A07SJ0</t>
  </si>
  <si>
    <t>INE134E08KN8</t>
  </si>
  <si>
    <t>LIC Housing Finance Limited **</t>
  </si>
  <si>
    <t>INE115A07MG7</t>
  </si>
  <si>
    <t>Rec Limited **</t>
  </si>
  <si>
    <t>INE020B08AP1</t>
  </si>
  <si>
    <t>INE001A07SM4</t>
  </si>
  <si>
    <t>ICRA AAA</t>
  </si>
  <si>
    <t>INE261F08CS2</t>
  </si>
  <si>
    <t>Sikka Ports &amp; Terminals Limited (erstwhile Reliance Ports &amp; Terminals Ltd) **</t>
  </si>
  <si>
    <t>INE941D07133</t>
  </si>
  <si>
    <t>HDFC Bank Limited **</t>
  </si>
  <si>
    <t>INE040A08393</t>
  </si>
  <si>
    <t>INE261F08DD2</t>
  </si>
  <si>
    <t>INE261F08AX6</t>
  </si>
  <si>
    <t>Nuclear Power Corporation Of India Limited **</t>
  </si>
  <si>
    <t>INE206D08154</t>
  </si>
  <si>
    <t>GOVERNMENT SECURITIES</t>
  </si>
  <si>
    <t>Fixed Rates Bonds - Government</t>
  </si>
  <si>
    <t>IN0020180488</t>
  </si>
  <si>
    <t>IN0020190016</t>
  </si>
  <si>
    <t>IN0020210046</t>
  </si>
  <si>
    <t>IN0020170174</t>
  </si>
  <si>
    <t>IN0020200070</t>
  </si>
  <si>
    <t>IN3120190118</t>
  </si>
  <si>
    <t>IN0020180454</t>
  </si>
  <si>
    <t>IN0020170026</t>
  </si>
  <si>
    <t>IN2220200140</t>
  </si>
  <si>
    <t>IN0020150010</t>
  </si>
  <si>
    <t>(c) Tri Party Repo Dealing System (TREPS)</t>
  </si>
  <si>
    <t>(d) Net Receivables/(Payables)</t>
  </si>
  <si>
    <t>All corporate ratings are assigned by rating agencies like CRISIL; CARE; ICRA; IND ,BWR.</t>
  </si>
  <si>
    <t>Name of the Scheme         :L&amp;T Equity Savings Fund(An open ended scheme investing in equity, arbitrage and debt)</t>
  </si>
  <si>
    <t>Clean Science and Technology Limited</t>
  </si>
  <si>
    <t>INE227W01023</t>
  </si>
  <si>
    <t>Rolex Rings Limited</t>
  </si>
  <si>
    <t>INE645S01016</t>
  </si>
  <si>
    <t>Listed / awaiting listing on the stock exchanges</t>
  </si>
  <si>
    <t>Zero Coupon Bonds - Corporate</t>
  </si>
  <si>
    <t>Aditya Birla Housing Finance Limited **</t>
  </si>
  <si>
    <t>INE831R07235</t>
  </si>
  <si>
    <t>All corporate ratings are assigned by rating agencies like CRISIL; CARE; ICRA; IND, BWR.</t>
  </si>
  <si>
    <t>243</t>
  </si>
  <si>
    <t>241</t>
  </si>
  <si>
    <t>242</t>
  </si>
  <si>
    <t>Quarterly Dividend</t>
  </si>
  <si>
    <t>243D</t>
  </si>
  <si>
    <t>Direct Plan -Growth</t>
  </si>
  <si>
    <t>241D</t>
  </si>
  <si>
    <t>Direct Plan -Monthly Dividend</t>
  </si>
  <si>
    <t>242D</t>
  </si>
  <si>
    <t>Direct Plan -Quarterly Dividend</t>
  </si>
  <si>
    <t>IDBI Bank Limited</t>
  </si>
  <si>
    <t>Total outstanding position (as at Aug, 2018) in Derivative Instruments (Gross Notional) 7,051.32 lakhs</t>
  </si>
  <si>
    <t>Total percentage of existing assets hedged through futures is 29.20%</t>
  </si>
  <si>
    <t>(8) The portfolio turnover ratio of the Scheme for the month ended Aug 31 , 2018 is 7.53 times.</t>
  </si>
  <si>
    <t>Name of Security $</t>
  </si>
  <si>
    <t>Value of Security Under Net Receivables</t>
  </si>
  <si>
    <t>Total Amount Due (Principal + Interest)  (Rs. in Lakhs)</t>
  </si>
  <si>
    <t>Amount (Rs. in Lakhs)</t>
  </si>
  <si>
    <t>% to NAV</t>
  </si>
  <si>
    <t>Dewan Housing Finance Corporation Limited 09.10% 16AUG19 NCD ~</t>
  </si>
  <si>
    <t>INE202B07HQ0</t>
  </si>
  <si>
    <t>~ Holdings were sold on 06th July, 2020</t>
  </si>
  <si>
    <t>Portfolio as on March 31, 2022</t>
  </si>
  <si>
    <t>Percent</t>
  </si>
  <si>
    <t>Oberoi Realty Limited</t>
  </si>
  <si>
    <t>INE093I01010</t>
  </si>
  <si>
    <t>INE043D01016</t>
  </si>
  <si>
    <t>Zydus Lifescences Limited</t>
  </si>
  <si>
    <t>INE119A01028</t>
  </si>
  <si>
    <t>Delta Corp Limited</t>
  </si>
  <si>
    <t>INE124G01033</t>
  </si>
  <si>
    <t>Hindustan Copper Limited</t>
  </si>
  <si>
    <t>INE531E01026</t>
  </si>
  <si>
    <t>Cash &amp; Equivalent</t>
  </si>
  <si>
    <t>Firstsource Solutions Limited</t>
  </si>
  <si>
    <t>INE684F01012</t>
  </si>
  <si>
    <t>Rain Industries Limited</t>
  </si>
  <si>
    <t>INE855B01025</t>
  </si>
  <si>
    <t>NBCC (India) Limited</t>
  </si>
  <si>
    <t>INE095N01031</t>
  </si>
  <si>
    <t>INE383A01012</t>
  </si>
  <si>
    <t>INE151A01013</t>
  </si>
  <si>
    <t>Laurus Labs Limited</t>
  </si>
  <si>
    <t>INE947Q01028</t>
  </si>
  <si>
    <t>Dalmia Bharat Limited</t>
  </si>
  <si>
    <t>INE00R701025</t>
  </si>
  <si>
    <t>INE726G01019</t>
  </si>
  <si>
    <t>Intellect Design Arena Limited</t>
  </si>
  <si>
    <t>INE306R01017</t>
  </si>
  <si>
    <t>Aditya Birla Capital Limited</t>
  </si>
  <si>
    <t>INE674K01013</t>
  </si>
  <si>
    <t>Gujarat State Petronet Limited</t>
  </si>
  <si>
    <t>INE246F01010</t>
  </si>
  <si>
    <t>Indian Hotels Company Limited</t>
  </si>
  <si>
    <t>Crompton Greaves Consumer Electricals Limited</t>
  </si>
  <si>
    <t>INE299U01018</t>
  </si>
  <si>
    <t>INE148I01020</t>
  </si>
  <si>
    <t>Eicher Motors Limited</t>
  </si>
  <si>
    <t>INE066A01021</t>
  </si>
  <si>
    <t>Whirlpool of India Limited</t>
  </si>
  <si>
    <t>INE716A01013</t>
  </si>
  <si>
    <t>Indus Towers Limited</t>
  </si>
  <si>
    <t>INE121J01017</t>
  </si>
  <si>
    <t>Nestle India Limited</t>
  </si>
  <si>
    <t>INE239A01016</t>
  </si>
  <si>
    <t>GMR Infrastructure Limited</t>
  </si>
  <si>
    <t>^</t>
  </si>
  <si>
    <t>INE776C01039</t>
  </si>
  <si>
    <t>INE094A01015</t>
  </si>
  <si>
    <t>06.84% GOI 19-12-2022</t>
  </si>
  <si>
    <t>07.16% GOI 20-05-2023</t>
  </si>
  <si>
    <t>IN0020130012</t>
  </si>
  <si>
    <t>364 DAY T-BILL 30-06-2022</t>
  </si>
  <si>
    <t>364 DAY T-BILL 12-01-2023</t>
  </si>
  <si>
    <t>IN002021Z434</t>
  </si>
  <si>
    <t>364 DAY T-BILL 28-04-2022</t>
  </si>
  <si>
    <t>182 DAY T-BILL 12-05-2022</t>
  </si>
  <si>
    <t>IN002021Y338</t>
  </si>
  <si>
    <t>182 DAY T-BILL 14-07-2022</t>
  </si>
  <si>
    <t>IN002021Y445</t>
  </si>
  <si>
    <t>364 DAY T-BILL 13-10-2022</t>
  </si>
  <si>
    <t>IN002021Z293</t>
  </si>
  <si>
    <t>364 DAY T-BILL 20-10-2022</t>
  </si>
  <si>
    <t>IN002021Z301</t>
  </si>
  <si>
    <t>364 DAY T-BILL 02-11-2022</t>
  </si>
  <si>
    <t>IN002021Z327</t>
  </si>
  <si>
    <t>364 DAY T-BILL 19-01-2023</t>
  </si>
  <si>
    <t>IN002021Z442</t>
  </si>
  <si>
    <t>182 DAY T-BILL 16-06-2022</t>
  </si>
  <si>
    <t>IN002021Y387</t>
  </si>
  <si>
    <t>364 DAY T-BILL 27-10-2022</t>
  </si>
  <si>
    <t>IN002021Z319</t>
  </si>
  <si>
    <t>182 DAY T-BILL 30-06-2022</t>
  </si>
  <si>
    <t>IN002021Y403</t>
  </si>
  <si>
    <t>Total outstanding position (as at Mar 2022) in Derivative Instruments (Gross Notional) 235,519.81 lakhs</t>
  </si>
  <si>
    <t>Total percentage of existing assets hedged through futures is 68.81%</t>
  </si>
  <si>
    <t>INE274J01014</t>
  </si>
  <si>
    <t>Bajaj Holdings &amp; Investment Limited</t>
  </si>
  <si>
    <t>INE118A01012</t>
  </si>
  <si>
    <t>Ashoka Buildcon Limited</t>
  </si>
  <si>
    <t>INE442H01029</t>
  </si>
  <si>
    <t>Tarsons Products Limited</t>
  </si>
  <si>
    <t>INE144Z01023</t>
  </si>
  <si>
    <t>Blue Dart Express Limited</t>
  </si>
  <si>
    <t>INE233B01017</t>
  </si>
  <si>
    <t>APL Apollo Tubes Limited</t>
  </si>
  <si>
    <t>INE702C01027</t>
  </si>
  <si>
    <t>INE562A01011</t>
  </si>
  <si>
    <t>Schaeffler India Limited</t>
  </si>
  <si>
    <t>INE513A01022</t>
  </si>
  <si>
    <t>West Coast Paper Mills Limited</t>
  </si>
  <si>
    <t>INE976A01021</t>
  </si>
  <si>
    <t>Vardhman Textiles Limited</t>
  </si>
  <si>
    <t>Textiles - Cotton</t>
  </si>
  <si>
    <t>INE825A01020</t>
  </si>
  <si>
    <t>Tube Investment of India Limited</t>
  </si>
  <si>
    <t>INE974X01010</t>
  </si>
  <si>
    <t>Varroc Engineering Limited</t>
  </si>
  <si>
    <t>INE665L01035</t>
  </si>
  <si>
    <t>IN9397D01014</t>
  </si>
  <si>
    <t>Titan Company Limited</t>
  </si>
  <si>
    <t>INE280A01028</t>
  </si>
  <si>
    <t>INE669C01036</t>
  </si>
  <si>
    <t>05.22% GOI 15-06-2025</t>
  </si>
  <si>
    <t>06.18% GOI 04-11-2024</t>
  </si>
  <si>
    <t>05.15% GOI 09-11-2025</t>
  </si>
  <si>
    <t>05.63% GOI 12-04-2026</t>
  </si>
  <si>
    <t>IN0020210012</t>
  </si>
  <si>
    <t>Total percentage of existing assets hedged through futures is 24.91 %</t>
  </si>
  <si>
    <t>Motherson Sumi Wiring India Limited</t>
  </si>
  <si>
    <t>INE0FS801015</t>
  </si>
  <si>
    <t>Go Fashion (India) Limited</t>
  </si>
  <si>
    <t>INE0BJS01011</t>
  </si>
  <si>
    <t>Jamnagar Utilities and Power Pvt Limited **</t>
  </si>
  <si>
    <t>INE936D07174</t>
  </si>
  <si>
    <t>04.26% GOI 17-05-2023</t>
  </si>
  <si>
    <t>07.32% GOI 28-01-2024</t>
  </si>
  <si>
    <t>07.27% GOI 08-04-2026</t>
  </si>
  <si>
    <t>07.17% GOI 08-01-2028</t>
  </si>
  <si>
    <t>05.79% GOI 11-05-2030</t>
  </si>
  <si>
    <t>6.70% TAMILNADU SDL - 16-10-2024</t>
  </si>
  <si>
    <t>07.26% GOI 14-01-2029</t>
  </si>
  <si>
    <t>06.79% GOI 15-05-2027</t>
  </si>
  <si>
    <t>5.60% MAHARSHTRA SDL 09-09-2024</t>
  </si>
  <si>
    <t>07.68% GOI 15-12-2023</t>
  </si>
  <si>
    <t>Sobha Limited</t>
  </si>
  <si>
    <t>INE671H01015</t>
  </si>
  <si>
    <t>Phoenix Mills Limited</t>
  </si>
  <si>
    <t>INE211B01039</t>
  </si>
  <si>
    <t>Total outstanding position (as at March, 2022) in Derivative Instruments (Gross Notional) 9,305.03 lakhs</t>
  </si>
  <si>
    <t>Total percentage of existing assets hedged through futures is 42.93%</t>
  </si>
  <si>
    <t>HALF-YEARLY THE PORTFOLIO OF THE SCHEMES OF L&amp;T MUTUAL FUND AS ON March 31, 2022</t>
  </si>
  <si>
    <t>(Pursuant to Regulations 59A of the Securities and Exchange Board of India (Mutual Funds) Regulations, 1996)</t>
  </si>
  <si>
    <t>Benchmark Name : Nifty 50 Arbitrage Index</t>
  </si>
  <si>
    <t>(1) The total quantum of below investment grade securities or default securities as on March 31, 2022 is Nil and its percentage to net assets is Nil.</t>
  </si>
  <si>
    <t>Option #</t>
  </si>
  <si>
    <t>As on beginning of the Half-year</t>
  </si>
  <si>
    <t>As on March 31, 2022</t>
  </si>
  <si>
    <t>Regular Plan - Monthly IDCW</t>
  </si>
  <si>
    <t>Regular Plan - Quarterly IDCW</t>
  </si>
  <si>
    <t>Regular Plan - Direct Plan - Growth</t>
  </si>
  <si>
    <t>Direct Plan - Monthly IDCW</t>
  </si>
  <si>
    <t>Direct Plan - Quarterly IDCW</t>
  </si>
  <si>
    <t>#The nomenclature of "Dividend" is renamed as "Income Distribution Capital Withdrawal (IDCW)" with effect from April 1, 2021. For details refer our notice no 55 dated Match 26, 2021.</t>
  </si>
  <si>
    <t>(4) Derivative disclosure for the period ending March 31, 2022:</t>
  </si>
  <si>
    <t>a)Hedging Positions through Futures as on March 31, 2022</t>
  </si>
  <si>
    <t>Berger Paints (I) Limited</t>
  </si>
  <si>
    <t>TATA CONSUMER PRODUCTS LIMITED</t>
  </si>
  <si>
    <t>SHREE CEMENT LIMITED</t>
  </si>
  <si>
    <t>GAIL (India) Limited</t>
  </si>
  <si>
    <t>REC Limited</t>
  </si>
  <si>
    <t>BIRLASOFT LIMITED</t>
  </si>
  <si>
    <t>The Indian Hotels Company Limited</t>
  </si>
  <si>
    <t xml:space="preserve">For the period ended March 31, 2022 following were the hedging transactions through futures which have been squared off/expired </t>
  </si>
  <si>
    <t>b) Non Hedging Positions through Futures as on March 31, 2022 is Nil.</t>
  </si>
  <si>
    <t xml:space="preserve">For the period ended March 31, 2022 there were no non hedging transactions through futures which have been squared off/expired. </t>
  </si>
  <si>
    <t>(5) The total market value of investments in foreign securities / American Depositary Receipts / Global Depositary Receipts as on March 31, 2022 is Nil.</t>
  </si>
  <si>
    <t>(6) The dividends declared during the Half-year ended March 31, 2022 under the dividend options of the Scheme are as follows:</t>
  </si>
  <si>
    <t>(7) No bonus was declared during Half-year ended March 31, 2022.</t>
  </si>
  <si>
    <r>
      <t xml:space="preserve">(8) The Average Maturity Period of the Portfolio has been </t>
    </r>
    <r>
      <rPr>
        <sz val="11"/>
        <color indexed="8"/>
        <rFont val="Calibri"/>
        <family val="2"/>
      </rPr>
      <t xml:space="preserve"> 0.49 years (For Debt Part Only).</t>
    </r>
  </si>
  <si>
    <t>(9) The portfolio turnover ratio of the Scheme for the Half-year ended March 31, 2022 is 13.1188 times.</t>
  </si>
  <si>
    <t>(10) Investment in Repo of Corporate Debt Securities as on March 31, 2022 is Nil.</t>
  </si>
  <si>
    <t>(11) The total outstanding exposure in securities default beyond their maturity as on March 31,2022 is Nil.</t>
  </si>
  <si>
    <t>(12) Details of short term deposit(s)/term deposit placed as margin  - Nil</t>
  </si>
  <si>
    <t>Scheme Riskometer</t>
  </si>
  <si>
    <t>Benchmark Riskometer</t>
  </si>
  <si>
    <t>This product is suitable for investors who are seeking*
L&amp;T Arbitrage Opportunities Fund - An open ended scheme investing in arbitrage opportunities: 
• Generation of reasonable returns over short to medium term 
• Investment predominantly in arbitrage opportunities in the cash and derivatives segments of the equity markets; and debt and money market instrument</t>
  </si>
  <si>
    <t>*Investors should consult their financial advisers if in doubt about whether the product is suitable for them.</t>
  </si>
  <si>
    <t>Benchmark Name : NIFTY 50 Hybrid Composite Debt 50-50 Index</t>
  </si>
  <si>
    <t xml:space="preserve"> Option #</t>
  </si>
  <si>
    <t>Regular Plan - IDCW</t>
  </si>
  <si>
    <t>Regular Plan - Growth</t>
  </si>
  <si>
    <t>Direct Plan - IDCW</t>
  </si>
  <si>
    <t>Direct Plan - Growth</t>
  </si>
  <si>
    <t>Total outstanding position (as at March, 2022) in Derivative Instruments (Gross Notional) 50,557.61 lakhs</t>
  </si>
  <si>
    <t>For the period ended March 31, 2022 following were the non hedging transactions through futures which have been squared off/expired</t>
  </si>
  <si>
    <r>
      <t>(8) The Average Maturity Period of the Portfolio has been 2.60</t>
    </r>
    <r>
      <rPr>
        <sz val="11"/>
        <rFont val="Calibri"/>
        <family val="2"/>
      </rPr>
      <t xml:space="preserve"> years (For Debt Part Only).</t>
    </r>
  </si>
  <si>
    <t>(9) The portfolio turnover ratio of the Scheme for the Half-year ended March 31, 2022 is 5.2358 times.</t>
  </si>
  <si>
    <t>(11) The total outstanding exposure in securities default beyond their maturity as on March 31, 2022 is Nil.</t>
  </si>
  <si>
    <t>This product is suitable for investors who are seeking*
L&amp;T Balanced Advantage Fund - An open ended dynamic asset allocation fund: 
• Long term capital appreciation and generation of reasonable returns 
• Investment in equity and equity related instruments, derivatives and debt and money market instruments.</t>
  </si>
  <si>
    <t>Benchmark Name : CRISIL Hybrid 35+65 - Aggressive Index</t>
  </si>
  <si>
    <t>Regular Plan - Annual IDCW</t>
  </si>
  <si>
    <t>Direct Plan - Annual IDCW</t>
  </si>
  <si>
    <t>(4) The total outstanding exposure in derivative instruments as on March 31, 2022 is Nil.</t>
  </si>
  <si>
    <t>(6) No bonus was declared during the Half-year ended March 31, 2022.</t>
  </si>
  <si>
    <t>(7) The dividends declared during the Half-year ended March 31, 2022 under the dividend options of the Scheme are as follows:</t>
  </si>
  <si>
    <r>
      <t>(8) The Average Maturity Period of the Portfolio has been 2.27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years</t>
    </r>
    <r>
      <rPr>
        <sz val="11"/>
        <rFont val="Calibri"/>
        <family val="2"/>
      </rPr>
      <t xml:space="preserve"> (For Debt Part Only).</t>
    </r>
  </si>
  <si>
    <t>(9) The portfolio turnover ratio of the Scheme for the Half-year ended March 31, 2022 is 0.6771 times.</t>
  </si>
  <si>
    <t>(10) The total outstanding exposure in securities default beyond their maturity as on March 31, 2022 is Nil.</t>
  </si>
  <si>
    <t>(11) Details of short term deposit(s)/term deposit placed as margin  - Nil</t>
  </si>
  <si>
    <t>This product is suitable for investors who are seeking*
L&amp;T Hybrid Equity Fund - An open ended hybrid scheme investing predominantly in equity and equity related instruments: 
• Long term capital appreciation and generation of reasonable returns 
• Investment in equity and equity-related securities and debt and money market instruments.</t>
  </si>
  <si>
    <t>Benchmark Name : NIFTY Equity Savings Index</t>
  </si>
  <si>
    <t>(7) No bonus was declared during Half-year ended March 31, 2022 .</t>
  </si>
  <si>
    <r>
      <t>(8) The Average Maturity Period of the Portfolio has been 2.21</t>
    </r>
    <r>
      <rPr>
        <sz val="11"/>
        <rFont val="Calibri"/>
        <family val="2"/>
      </rPr>
      <t xml:space="preserve"> years ( For Debt Part Only).</t>
    </r>
  </si>
  <si>
    <t>(9) The portfolio turnover ratio of the Scheme for the Half-year ended March 31, 2022 is 6.9507 times.</t>
  </si>
  <si>
    <t xml:space="preserve">(12)'$ Security is below investment grade or default  </t>
  </si>
  <si>
    <t>Pursuant to SEBI circular SEBI/HO/IMD/DF4/CIR/P/2019/102  dated September 24, 2019 read with circular no. SEBI/HO/IMD/DF4/CIR/P/2019/41 dated March 22, 2019, below are the total outstanding exposure in securities default beyond their maturity date</t>
  </si>
  <si>
    <t>This product is suitable for investors who are seeking*
L&amp;T Equity Savings Fund - An open ended scheme investing in equity, arbitrage and debt:ᵟ 
• Generation of regular income by predominantly investing in arbitrage opportunities in the cash and derivatives segment and long–term capital appreciation through unhedged exposure to equity and equity related instruments. 
• Investment in equity and equity related instruments, derivatives and debt and money market instruments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</si>
</sst>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yy;@"/>
    <numFmt numFmtId="181" formatCode="_(* #,##0_);_(* \(#,##0\);_(* &quot;-&quot;??_);_(@_)"/>
    <numFmt numFmtId="182" formatCode="0.00\%;\-0.00\%"/>
    <numFmt numFmtId="183" formatCode="0.000%"/>
    <numFmt numFmtId="184" formatCode="0.0000%"/>
    <numFmt numFmtId="185" formatCode="[$Rs. -400A]#,##0.000"/>
    <numFmt numFmtId="186" formatCode="0.000"/>
    <numFmt numFmtId="187" formatCode="[$Re -400A]#,##0.0000"/>
    <numFmt numFmtId="188" formatCode="[$Re -400A]#,##0.000000"/>
    <numFmt numFmtId="189" formatCode="_(* #,##0.000000_);_(* \(#,##0.000000\);_(* &quot;-&quot;??_);_(@_)"/>
    <numFmt numFmtId="190" formatCode="#,##0.0000"/>
    <numFmt numFmtId="191" formatCode="[$Rs. -400A]#,##0.0000"/>
    <numFmt numFmtId="192" formatCode="_(* #,##0.0000_);_(* \(#,##0.0000\);_(* &quot;-&quot;??_);_(@_)"/>
    <numFmt numFmtId="193" formatCode="dd\-mmm\-yyyy"/>
    <numFmt numFmtId="194" formatCode="_(* #,##0.0000000000_);_(* \(#,##0.0000000000\);_(* &quot;-&quot;??_);_(@_)"/>
    <numFmt numFmtId="195" formatCode="[$Re -400A]#,##0.0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>
        <color theme="4" tint="0.39998000860214233"/>
      </bottom>
    </border>
    <border>
      <left>
        <color indexed="63"/>
      </left>
      <right>
        <color indexed="63"/>
      </right>
      <top/>
      <bottom style="thin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31" fillId="0" borderId="0" xfId="60" applyFont="1">
      <alignment/>
      <protection/>
    </xf>
    <xf numFmtId="0" fontId="31" fillId="0" borderId="0" xfId="0" applyFont="1" applyAlignment="1">
      <alignment/>
    </xf>
    <xf numFmtId="0" fontId="7" fillId="33" borderId="0" xfId="59" applyFont="1" applyFill="1" applyAlignment="1">
      <alignment horizontal="left"/>
      <protection/>
    </xf>
    <xf numFmtId="0" fontId="7" fillId="33" borderId="0" xfId="59" applyFont="1" applyFill="1">
      <alignment/>
      <protection/>
    </xf>
    <xf numFmtId="0" fontId="8" fillId="33" borderId="10" xfId="59" applyFont="1" applyFill="1" applyBorder="1" applyAlignment="1">
      <alignment horizontal="left" vertical="top" readingOrder="1"/>
      <protection/>
    </xf>
    <xf numFmtId="0" fontId="7" fillId="33" borderId="11" xfId="59" applyFont="1" applyFill="1" applyBorder="1" applyAlignment="1">
      <alignment horizontal="left"/>
      <protection/>
    </xf>
    <xf numFmtId="0" fontId="8" fillId="33" borderId="12" xfId="59" applyFont="1" applyFill="1" applyBorder="1" applyAlignment="1">
      <alignment horizontal="center" vertical="top" readingOrder="1"/>
      <protection/>
    </xf>
    <xf numFmtId="4" fontId="8" fillId="33" borderId="12" xfId="59" applyNumberFormat="1" applyFont="1" applyFill="1" applyBorder="1" applyAlignment="1">
      <alignment horizontal="center" vertical="top" readingOrder="1"/>
      <protection/>
    </xf>
    <xf numFmtId="0" fontId="8" fillId="33" borderId="13" xfId="59" applyFont="1" applyFill="1" applyBorder="1" applyAlignment="1">
      <alignment horizontal="center" vertical="top" wrapText="1" readingOrder="1"/>
      <protection/>
    </xf>
    <xf numFmtId="0" fontId="8" fillId="33" borderId="14" xfId="59" applyFont="1" applyFill="1" applyBorder="1" applyAlignment="1">
      <alignment horizontal="center" vertical="top" readingOrder="1"/>
      <protection/>
    </xf>
    <xf numFmtId="0" fontId="8" fillId="33" borderId="10" xfId="59" applyFont="1" applyFill="1" applyBorder="1" applyAlignment="1">
      <alignment horizontal="center" vertical="top" readingOrder="1"/>
      <protection/>
    </xf>
    <xf numFmtId="3" fontId="8" fillId="33" borderId="10" xfId="59" applyNumberFormat="1" applyFont="1" applyFill="1" applyBorder="1" applyAlignment="1">
      <alignment horizontal="center" vertical="top" readingOrder="1"/>
      <protection/>
    </xf>
    <xf numFmtId="179" fontId="8" fillId="33" borderId="10" xfId="59" applyNumberFormat="1" applyFont="1" applyFill="1" applyBorder="1" applyAlignment="1">
      <alignment horizontal="center" vertical="top" wrapText="1" readingOrder="1"/>
      <protection/>
    </xf>
    <xf numFmtId="179" fontId="8" fillId="33" borderId="15" xfId="59" applyNumberFormat="1" applyFont="1" applyFill="1" applyBorder="1" applyAlignment="1">
      <alignment horizontal="center" vertical="top" wrapText="1" readingOrder="1"/>
      <protection/>
    </xf>
    <xf numFmtId="0" fontId="8" fillId="33" borderId="10" xfId="59" applyFont="1" applyFill="1" applyBorder="1">
      <alignment/>
      <protection/>
    </xf>
    <xf numFmtId="179" fontId="8" fillId="33" borderId="11" xfId="59" applyNumberFormat="1" applyFont="1" applyFill="1" applyBorder="1" applyAlignment="1">
      <alignment horizontal="left" vertical="top" wrapText="1" readingOrder="1"/>
      <protection/>
    </xf>
    <xf numFmtId="0" fontId="7" fillId="33" borderId="10" xfId="59" applyFont="1" applyFill="1" applyBorder="1">
      <alignment/>
      <protection/>
    </xf>
    <xf numFmtId="181" fontId="7" fillId="33" borderId="10" xfId="42" applyNumberFormat="1" applyFont="1" applyFill="1" applyBorder="1" applyAlignment="1">
      <alignment/>
    </xf>
    <xf numFmtId="179" fontId="7" fillId="33" borderId="10" xfId="59" applyNumberFormat="1" applyFont="1" applyFill="1" applyBorder="1" applyAlignment="1">
      <alignment horizontal="center" vertical="top" wrapText="1" readingOrder="1"/>
      <protection/>
    </xf>
    <xf numFmtId="179" fontId="7" fillId="33" borderId="15" xfId="59" applyNumberFormat="1" applyFont="1" applyFill="1" applyBorder="1" applyAlignment="1">
      <alignment horizontal="center" vertical="top" wrapText="1" readingOrder="1"/>
      <protection/>
    </xf>
    <xf numFmtId="4" fontId="7" fillId="33" borderId="15" xfId="59" applyNumberFormat="1" applyFont="1" applyFill="1" applyBorder="1" applyAlignment="1">
      <alignment horizontal="right" vertical="top" wrapText="1" readingOrder="1"/>
      <protection/>
    </xf>
    <xf numFmtId="181" fontId="8" fillId="33" borderId="10" xfId="42" applyNumberFormat="1" applyFont="1" applyFill="1" applyBorder="1" applyAlignment="1">
      <alignment/>
    </xf>
    <xf numFmtId="179" fontId="8" fillId="33" borderId="12" xfId="59" applyNumberFormat="1" applyFont="1" applyFill="1" applyBorder="1">
      <alignment/>
      <protection/>
    </xf>
    <xf numFmtId="0" fontId="8" fillId="33" borderId="15" xfId="59" applyFont="1" applyFill="1" applyBorder="1" applyAlignment="1">
      <alignment horizontal="left"/>
      <protection/>
    </xf>
    <xf numFmtId="0" fontId="8" fillId="33" borderId="0" xfId="59" applyFont="1" applyFill="1">
      <alignment/>
      <protection/>
    </xf>
    <xf numFmtId="179" fontId="7" fillId="33" borderId="10" xfId="59" applyNumberFormat="1" applyFont="1" applyFill="1" applyBorder="1">
      <alignment/>
      <protection/>
    </xf>
    <xf numFmtId="0" fontId="7" fillId="33" borderId="15" xfId="59" applyFont="1" applyFill="1" applyBorder="1" applyAlignment="1">
      <alignment horizontal="left"/>
      <protection/>
    </xf>
    <xf numFmtId="181" fontId="8" fillId="33" borderId="10" xfId="42" applyNumberFormat="1" applyFont="1" applyFill="1" applyBorder="1" applyAlignment="1">
      <alignment horizontal="center" vertical="top" readingOrder="1"/>
    </xf>
    <xf numFmtId="179" fontId="8" fillId="33" borderId="15" xfId="59" applyNumberFormat="1" applyFont="1" applyFill="1" applyBorder="1" applyAlignment="1">
      <alignment horizontal="left" vertical="top" wrapText="1" readingOrder="1"/>
      <protection/>
    </xf>
    <xf numFmtId="181" fontId="7" fillId="33" borderId="10" xfId="42" applyNumberFormat="1" applyFont="1" applyFill="1" applyBorder="1" applyAlignment="1">
      <alignment horizontal="center" vertical="top" readingOrder="1"/>
    </xf>
    <xf numFmtId="179" fontId="7" fillId="33" borderId="15" xfId="59" applyNumberFormat="1" applyFont="1" applyFill="1" applyBorder="1" applyAlignment="1">
      <alignment horizontal="left" vertical="top" wrapText="1" readingOrder="1"/>
      <protection/>
    </xf>
    <xf numFmtId="0" fontId="8" fillId="33" borderId="10" xfId="59" applyFont="1" applyFill="1" applyBorder="1" applyAlignment="1">
      <alignment horizontal="left" readingOrder="1"/>
      <protection/>
    </xf>
    <xf numFmtId="179" fontId="7" fillId="33" borderId="15" xfId="59" applyNumberFormat="1" applyFont="1" applyFill="1" applyBorder="1" applyAlignment="1">
      <alignment horizontal="left"/>
      <protection/>
    </xf>
    <xf numFmtId="179" fontId="8" fillId="33" borderId="15" xfId="59" applyNumberFormat="1" applyFont="1" applyFill="1" applyBorder="1" applyAlignment="1">
      <alignment horizontal="left"/>
      <protection/>
    </xf>
    <xf numFmtId="0" fontId="8" fillId="33" borderId="10" xfId="59" applyFont="1" applyFill="1" applyBorder="1" quotePrefix="1">
      <alignment/>
      <protection/>
    </xf>
    <xf numFmtId="3" fontId="7" fillId="33" borderId="10" xfId="59" applyNumberFormat="1" applyFont="1" applyFill="1" applyBorder="1">
      <alignment/>
      <protection/>
    </xf>
    <xf numFmtId="0" fontId="8" fillId="33" borderId="16" xfId="59" applyFont="1" applyFill="1" applyBorder="1">
      <alignment/>
      <protection/>
    </xf>
    <xf numFmtId="3" fontId="8" fillId="33" borderId="16" xfId="59" applyNumberFormat="1" applyFont="1" applyFill="1" applyBorder="1">
      <alignment/>
      <protection/>
    </xf>
    <xf numFmtId="179" fontId="8" fillId="33" borderId="16" xfId="59" applyNumberFormat="1" applyFont="1" applyFill="1" applyBorder="1">
      <alignment/>
      <protection/>
    </xf>
    <xf numFmtId="0" fontId="8" fillId="33" borderId="17" xfId="59" applyFont="1" applyFill="1" applyBorder="1" applyAlignment="1">
      <alignment horizontal="left"/>
      <protection/>
    </xf>
    <xf numFmtId="0" fontId="7" fillId="33" borderId="18" xfId="59" applyFont="1" applyFill="1" applyBorder="1">
      <alignment/>
      <protection/>
    </xf>
    <xf numFmtId="0" fontId="8" fillId="33" borderId="19" xfId="59" applyFont="1" applyFill="1" applyBorder="1">
      <alignment/>
      <protection/>
    </xf>
    <xf numFmtId="3" fontId="8" fillId="33" borderId="19" xfId="59" applyNumberFormat="1" applyFont="1" applyFill="1" applyBorder="1">
      <alignment/>
      <protection/>
    </xf>
    <xf numFmtId="179" fontId="8" fillId="33" borderId="19" xfId="59" applyNumberFormat="1" applyFont="1" applyFill="1" applyBorder="1">
      <alignment/>
      <protection/>
    </xf>
    <xf numFmtId="0" fontId="8" fillId="33" borderId="20" xfId="59" applyFont="1" applyFill="1" applyBorder="1" applyAlignment="1">
      <alignment horizontal="left"/>
      <protection/>
    </xf>
    <xf numFmtId="0" fontId="7" fillId="0" borderId="10" xfId="0" applyFont="1" applyFill="1" applyBorder="1" applyAlignment="1" quotePrefix="1">
      <alignment vertical="top"/>
    </xf>
    <xf numFmtId="4" fontId="7" fillId="0" borderId="21" xfId="59" applyNumberFormat="1" applyFont="1" applyBorder="1">
      <alignment/>
      <protection/>
    </xf>
    <xf numFmtId="4" fontId="31" fillId="0" borderId="14" xfId="0" applyNumberFormat="1" applyFont="1" applyBorder="1" applyAlignment="1">
      <alignment/>
    </xf>
    <xf numFmtId="4" fontId="31" fillId="0" borderId="11" xfId="0" applyNumberFormat="1" applyFont="1" applyBorder="1" applyAlignment="1">
      <alignment/>
    </xf>
    <xf numFmtId="181" fontId="7" fillId="0" borderId="13" xfId="44" applyNumberFormat="1" applyFont="1" applyFill="1" applyBorder="1" applyAlignment="1">
      <alignment horizontal="center" vertical="top" wrapText="1"/>
    </xf>
    <xf numFmtId="181" fontId="7" fillId="0" borderId="13" xfId="42" applyNumberFormat="1" applyFont="1" applyFill="1" applyBorder="1" applyAlignment="1">
      <alignment horizontal="center" vertical="top" wrapText="1"/>
    </xf>
    <xf numFmtId="179" fontId="7" fillId="0" borderId="13" xfId="42" applyFont="1" applyFill="1" applyBorder="1" applyAlignment="1">
      <alignment horizontal="center" vertical="top" wrapText="1"/>
    </xf>
    <xf numFmtId="179" fontId="7" fillId="0" borderId="11" xfId="42" applyFont="1" applyFill="1" applyBorder="1" applyAlignment="1">
      <alignment horizontal="center" vertical="top" wrapText="1"/>
    </xf>
    <xf numFmtId="0" fontId="8" fillId="0" borderId="13" xfId="0" applyFont="1" applyBorder="1" applyAlignment="1">
      <alignment vertical="center" wrapText="1"/>
    </xf>
    <xf numFmtId="0" fontId="8" fillId="33" borderId="13" xfId="59" applyFont="1" applyFill="1" applyBorder="1" applyAlignment="1">
      <alignment horizontal="center" vertical="top" readingOrder="1"/>
      <protection/>
    </xf>
    <xf numFmtId="181" fontId="7" fillId="33" borderId="10" xfId="42" applyNumberFormat="1" applyFont="1" applyFill="1" applyBorder="1" applyAlignment="1">
      <alignment readingOrder="1"/>
    </xf>
    <xf numFmtId="4" fontId="7" fillId="33" borderId="10" xfId="59" applyNumberFormat="1" applyFont="1" applyFill="1" applyBorder="1" applyAlignment="1">
      <alignment horizontal="right"/>
      <protection/>
    </xf>
    <xf numFmtId="179" fontId="8" fillId="33" borderId="12" xfId="42" applyFont="1" applyFill="1" applyBorder="1" applyAlignment="1">
      <alignment/>
    </xf>
    <xf numFmtId="193" fontId="7" fillId="33" borderId="10" xfId="59" applyNumberFormat="1" applyFont="1" applyFill="1" applyBorder="1" applyAlignment="1">
      <alignment horizontal="right"/>
      <protection/>
    </xf>
    <xf numFmtId="15" fontId="7" fillId="33" borderId="15" xfId="59" applyNumberFormat="1" applyFont="1" applyFill="1" applyBorder="1" applyAlignment="1">
      <alignment horizontal="left"/>
      <protection/>
    </xf>
    <xf numFmtId="0" fontId="7" fillId="33" borderId="10" xfId="59" applyFont="1" applyFill="1" applyBorder="1" applyAlignment="1">
      <alignment horizontal="left" vertical="top" readingOrder="1"/>
      <protection/>
    </xf>
    <xf numFmtId="0" fontId="7" fillId="33" borderId="11" xfId="59" applyFont="1" applyFill="1" applyBorder="1" applyAlignment="1">
      <alignment horizontal="left" vertical="top"/>
      <protection/>
    </xf>
    <xf numFmtId="0" fontId="8" fillId="33" borderId="11" xfId="59" applyFont="1" applyFill="1" applyBorder="1" applyAlignment="1">
      <alignment horizontal="left" vertical="top"/>
      <protection/>
    </xf>
    <xf numFmtId="0" fontId="8" fillId="33" borderId="11" xfId="59" applyFont="1" applyFill="1" applyBorder="1" applyAlignment="1">
      <alignment horizontal="left" vertical="top" readingOrder="1"/>
      <protection/>
    </xf>
    <xf numFmtId="179" fontId="7" fillId="33" borderId="11" xfId="59" applyNumberFormat="1" applyFont="1" applyFill="1" applyBorder="1" applyAlignment="1">
      <alignment horizontal="left"/>
      <protection/>
    </xf>
    <xf numFmtId="181" fontId="7" fillId="33" borderId="15" xfId="42" applyNumberFormat="1" applyFont="1" applyFill="1" applyBorder="1" applyAlignment="1">
      <alignment/>
    </xf>
    <xf numFmtId="179" fontId="7" fillId="33" borderId="15" xfId="59" applyNumberFormat="1" applyFont="1" applyFill="1" applyBorder="1" applyAlignment="1">
      <alignment horizontal="right"/>
      <protection/>
    </xf>
    <xf numFmtId="0" fontId="8" fillId="33" borderId="11" xfId="59" applyFont="1" applyFill="1" applyBorder="1" applyAlignment="1">
      <alignment horizontal="left"/>
      <protection/>
    </xf>
    <xf numFmtId="0" fontId="8" fillId="0" borderId="10" xfId="60" applyFont="1" applyFill="1" applyBorder="1" applyAlignment="1">
      <alignment horizontal="left" vertical="top" readingOrder="1"/>
      <protection/>
    </xf>
    <xf numFmtId="10" fontId="31" fillId="0" borderId="0" xfId="66" applyNumberFormat="1" applyFont="1" applyBorder="1" applyAlignment="1">
      <alignment/>
    </xf>
    <xf numFmtId="0" fontId="8" fillId="33" borderId="0" xfId="59" applyFont="1" applyFill="1" applyBorder="1" applyAlignment="1">
      <alignment horizontal="left" vertical="top"/>
      <protection/>
    </xf>
    <xf numFmtId="4" fontId="7" fillId="33" borderId="0" xfId="59" applyNumberFormat="1" applyFont="1" applyFill="1" applyBorder="1" applyAlignment="1">
      <alignment vertical="top"/>
      <protection/>
    </xf>
    <xf numFmtId="0" fontId="7" fillId="33" borderId="0" xfId="59" applyFont="1" applyFill="1" applyBorder="1" applyAlignment="1">
      <alignment vertical="top"/>
      <protection/>
    </xf>
    <xf numFmtId="0" fontId="8" fillId="33" borderId="0" xfId="59" applyFont="1" applyFill="1" applyBorder="1" applyAlignment="1">
      <alignment horizontal="left" vertical="top" readingOrder="1"/>
      <protection/>
    </xf>
    <xf numFmtId="4" fontId="8" fillId="33" borderId="0" xfId="59" applyNumberFormat="1" applyFont="1" applyFill="1" applyBorder="1" applyAlignment="1">
      <alignment horizontal="left" vertical="top" readingOrder="1"/>
      <protection/>
    </xf>
    <xf numFmtId="4" fontId="8" fillId="33" borderId="0" xfId="59" applyNumberFormat="1" applyFont="1" applyFill="1" applyBorder="1" applyAlignment="1">
      <alignment horizontal="left" vertical="top"/>
      <protection/>
    </xf>
    <xf numFmtId="0" fontId="8" fillId="33" borderId="0" xfId="59" applyFont="1" applyFill="1" applyBorder="1">
      <alignment/>
      <protection/>
    </xf>
    <xf numFmtId="3" fontId="8" fillId="33" borderId="0" xfId="59" applyNumberFormat="1" applyFont="1" applyFill="1" applyBorder="1">
      <alignment/>
      <protection/>
    </xf>
    <xf numFmtId="179" fontId="8" fillId="33" borderId="0" xfId="59" applyNumberFormat="1" applyFont="1" applyFill="1" applyBorder="1">
      <alignment/>
      <protection/>
    </xf>
    <xf numFmtId="0" fontId="7" fillId="0" borderId="0" xfId="59" applyFont="1" applyFill="1" applyBorder="1" applyAlignment="1">
      <alignment vertical="top"/>
      <protection/>
    </xf>
    <xf numFmtId="180" fontId="7" fillId="33" borderId="0" xfId="59" applyNumberFormat="1" applyFont="1" applyFill="1" applyBorder="1" applyAlignment="1">
      <alignment vertical="top"/>
      <protection/>
    </xf>
    <xf numFmtId="180" fontId="8" fillId="33" borderId="0" xfId="59" applyNumberFormat="1" applyFont="1" applyFill="1" applyBorder="1" applyAlignment="1">
      <alignment horizontal="left" vertical="top"/>
      <protection/>
    </xf>
    <xf numFmtId="180" fontId="8" fillId="33" borderId="0" xfId="59" applyNumberFormat="1" applyFont="1" applyFill="1" applyBorder="1" applyAlignment="1">
      <alignment horizontal="left" vertical="top" readingOrder="1"/>
      <protection/>
    </xf>
    <xf numFmtId="0" fontId="8" fillId="0" borderId="12" xfId="59" applyNumberFormat="1" applyFont="1" applyFill="1" applyBorder="1" applyAlignment="1">
      <alignment horizontal="center" vertical="top" wrapText="1" readingOrder="1"/>
      <protection/>
    </xf>
    <xf numFmtId="0" fontId="8" fillId="0" borderId="13" xfId="59" applyFont="1" applyBorder="1" applyAlignment="1">
      <alignment horizontal="center" vertical="top" wrapText="1" readingOrder="1"/>
      <protection/>
    </xf>
    <xf numFmtId="179" fontId="7" fillId="33" borderId="10" xfId="59" applyNumberFormat="1" applyFont="1" applyFill="1" applyBorder="1" applyAlignment="1">
      <alignment/>
      <protection/>
    </xf>
    <xf numFmtId="180" fontId="8" fillId="33" borderId="15" xfId="59" applyNumberFormat="1" applyFont="1" applyFill="1" applyBorder="1" applyAlignment="1">
      <alignment horizontal="center" vertical="top" wrapText="1" readingOrder="1"/>
      <protection/>
    </xf>
    <xf numFmtId="180" fontId="7" fillId="33" borderId="15" xfId="59" applyNumberFormat="1" applyFont="1" applyFill="1" applyBorder="1" applyAlignment="1">
      <alignment horizontal="center" vertical="top" wrapText="1" readingOrder="1"/>
      <protection/>
    </xf>
    <xf numFmtId="49" fontId="9" fillId="34" borderId="22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179" fontId="7" fillId="33" borderId="15" xfId="59" applyNumberFormat="1" applyFont="1" applyFill="1" applyBorder="1" applyAlignment="1">
      <alignment/>
      <protection/>
    </xf>
    <xf numFmtId="180" fontId="7" fillId="33" borderId="15" xfId="59" applyNumberFormat="1" applyFont="1" applyFill="1" applyBorder="1" applyAlignment="1">
      <alignment/>
      <protection/>
    </xf>
    <xf numFmtId="49" fontId="4" fillId="34" borderId="13" xfId="0" applyNumberFormat="1" applyFont="1" applyFill="1" applyBorder="1" applyAlignment="1">
      <alignment horizontal="left"/>
    </xf>
    <xf numFmtId="182" fontId="4" fillId="34" borderId="13" xfId="0" applyNumberFormat="1" applyFont="1" applyFill="1" applyBorder="1" applyAlignment="1">
      <alignment horizontal="right"/>
    </xf>
    <xf numFmtId="179" fontId="10" fillId="34" borderId="0" xfId="42" applyFont="1" applyFill="1" applyAlignment="1">
      <alignment vertical="center"/>
    </xf>
    <xf numFmtId="183" fontId="10" fillId="34" borderId="0" xfId="65" applyNumberFormat="1" applyFont="1" applyFill="1" applyAlignment="1">
      <alignment vertical="center"/>
    </xf>
    <xf numFmtId="179" fontId="8" fillId="0" borderId="12" xfId="59" applyNumberFormat="1" applyFont="1" applyFill="1" applyBorder="1" applyAlignment="1">
      <alignment/>
      <protection/>
    </xf>
    <xf numFmtId="179" fontId="8" fillId="33" borderId="12" xfId="59" applyNumberFormat="1" applyFont="1" applyFill="1" applyBorder="1" applyAlignment="1">
      <alignment/>
      <protection/>
    </xf>
    <xf numFmtId="180" fontId="8" fillId="33" borderId="10" xfId="59" applyNumberFormat="1" applyFont="1" applyFill="1" applyBorder="1" applyAlignment="1">
      <alignment/>
      <protection/>
    </xf>
    <xf numFmtId="179" fontId="8" fillId="0" borderId="10" xfId="59" applyNumberFormat="1" applyFont="1" applyFill="1" applyBorder="1" applyAlignment="1">
      <alignment/>
      <protection/>
    </xf>
    <xf numFmtId="179" fontId="8" fillId="33" borderId="10" xfId="59" applyNumberFormat="1" applyFont="1" applyFill="1" applyBorder="1" applyAlignment="1">
      <alignment/>
      <protection/>
    </xf>
    <xf numFmtId="179" fontId="7" fillId="0" borderId="10" xfId="59" applyNumberFormat="1" applyFont="1" applyFill="1" applyBorder="1" applyAlignment="1">
      <alignment/>
      <protection/>
    </xf>
    <xf numFmtId="179" fontId="8" fillId="0" borderId="13" xfId="59" applyNumberFormat="1" applyFont="1" applyFill="1" applyBorder="1" applyAlignment="1">
      <alignment/>
      <protection/>
    </xf>
    <xf numFmtId="0" fontId="7" fillId="0" borderId="0" xfId="62" applyFont="1" applyFill="1">
      <alignment/>
      <protection/>
    </xf>
    <xf numFmtId="179" fontId="7" fillId="0" borderId="0" xfId="45" applyFont="1" applyFill="1" applyAlignment="1">
      <alignment/>
    </xf>
    <xf numFmtId="3" fontId="7" fillId="33" borderId="10" xfId="59" applyNumberFormat="1" applyFont="1" applyFill="1" applyBorder="1" applyAlignment="1">
      <alignment/>
      <protection/>
    </xf>
    <xf numFmtId="10" fontId="4" fillId="34" borderId="22" xfId="65" applyNumberFormat="1" applyFont="1" applyFill="1" applyBorder="1" applyAlignment="1">
      <alignment horizontal="right"/>
    </xf>
    <xf numFmtId="10" fontId="8" fillId="0" borderId="0" xfId="65" applyNumberFormat="1" applyFont="1" applyFill="1" applyAlignment="1">
      <alignment/>
    </xf>
    <xf numFmtId="4" fontId="8" fillId="0" borderId="0" xfId="62" applyNumberFormat="1" applyFont="1" applyFill="1">
      <alignment/>
      <protection/>
    </xf>
    <xf numFmtId="10" fontId="7" fillId="33" borderId="15" xfId="65" applyNumberFormat="1" applyFont="1" applyFill="1" applyBorder="1" applyAlignment="1">
      <alignment horizontal="left"/>
    </xf>
    <xf numFmtId="184" fontId="4" fillId="34" borderId="22" xfId="65" applyNumberFormat="1" applyFont="1" applyFill="1" applyBorder="1" applyAlignment="1">
      <alignment horizontal="right"/>
    </xf>
    <xf numFmtId="184" fontId="7" fillId="0" borderId="0" xfId="65" applyNumberFormat="1" applyFont="1" applyFill="1" applyAlignment="1">
      <alignment/>
    </xf>
    <xf numFmtId="179" fontId="8" fillId="0" borderId="12" xfId="59" applyNumberFormat="1" applyFont="1" applyFill="1" applyBorder="1">
      <alignment/>
      <protection/>
    </xf>
    <xf numFmtId="180" fontId="8" fillId="33" borderId="16" xfId="59" applyNumberFormat="1" applyFont="1" applyFill="1" applyBorder="1">
      <alignment/>
      <protection/>
    </xf>
    <xf numFmtId="179" fontId="8" fillId="0" borderId="0" xfId="59" applyNumberFormat="1" applyFont="1" applyFill="1" applyBorder="1">
      <alignment/>
      <protection/>
    </xf>
    <xf numFmtId="180" fontId="8" fillId="33" borderId="0" xfId="59" applyNumberFormat="1" applyFont="1" applyFill="1" applyBorder="1">
      <alignment/>
      <protection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4" fontId="7" fillId="33" borderId="13" xfId="59" applyNumberFormat="1" applyFont="1" applyFill="1" applyBorder="1">
      <alignment/>
      <protection/>
    </xf>
    <xf numFmtId="4" fontId="7" fillId="0" borderId="0" xfId="60" applyNumberFormat="1" applyFont="1" applyFill="1" applyBorder="1" applyAlignment="1">
      <alignment horizontal="left" vertical="top" readingOrder="1"/>
      <protection/>
    </xf>
    <xf numFmtId="180" fontId="7" fillId="0" borderId="0" xfId="60" applyNumberFormat="1" applyFont="1" applyFill="1" applyBorder="1" applyAlignment="1">
      <alignment horizontal="left" vertical="top" readingOrder="1"/>
      <protection/>
    </xf>
    <xf numFmtId="179" fontId="7" fillId="0" borderId="0" xfId="62" applyNumberFormat="1" applyFont="1" applyFill="1">
      <alignment/>
      <protection/>
    </xf>
    <xf numFmtId="0" fontId="7" fillId="0" borderId="0" xfId="60" applyFont="1" applyFill="1" applyBorder="1" applyAlignment="1">
      <alignment horizontal="left" vertical="top" readingOrder="1"/>
      <protection/>
    </xf>
    <xf numFmtId="0" fontId="7" fillId="0" borderId="11" xfId="60" applyFont="1" applyFill="1" applyBorder="1" applyAlignment="1">
      <alignment horizontal="left" vertical="top" readingOrder="1"/>
      <protection/>
    </xf>
    <xf numFmtId="0" fontId="8" fillId="0" borderId="13" xfId="0" applyFont="1" applyFill="1" applyBorder="1" applyAlignment="1">
      <alignment horizontal="left" vertical="top" readingOrder="1"/>
    </xf>
    <xf numFmtId="0" fontId="7" fillId="0" borderId="13" xfId="0" applyFont="1" applyFill="1" applyBorder="1" applyAlignment="1">
      <alignment horizontal="left" vertical="top" readingOrder="1"/>
    </xf>
    <xf numFmtId="0" fontId="7" fillId="0" borderId="13" xfId="0" applyFont="1" applyFill="1" applyBorder="1" applyAlignment="1">
      <alignment horizontal="left" vertical="top"/>
    </xf>
    <xf numFmtId="0" fontId="7" fillId="0" borderId="0" xfId="62" applyFont="1" applyFill="1" applyAlignment="1">
      <alignment/>
      <protection/>
    </xf>
    <xf numFmtId="0" fontId="7" fillId="0" borderId="0" xfId="59" applyFont="1" applyFill="1" applyBorder="1">
      <alignment/>
      <protection/>
    </xf>
    <xf numFmtId="179" fontId="7" fillId="0" borderId="0" xfId="45" applyFont="1" applyFill="1" applyAlignment="1">
      <alignment/>
    </xf>
    <xf numFmtId="0" fontId="8" fillId="0" borderId="13" xfId="0" applyFont="1" applyFill="1" applyBorder="1" applyAlignment="1">
      <alignment vertical="center" wrapText="1"/>
    </xf>
    <xf numFmtId="0" fontId="7" fillId="0" borderId="13" xfId="59" applyFont="1" applyFill="1" applyBorder="1">
      <alignment/>
      <protection/>
    </xf>
    <xf numFmtId="4" fontId="7" fillId="0" borderId="13" xfId="59" applyNumberFormat="1" applyFont="1" applyFill="1" applyBorder="1">
      <alignment/>
      <protection/>
    </xf>
    <xf numFmtId="179" fontId="7" fillId="0" borderId="0" xfId="42" applyFont="1" applyFill="1" applyAlignment="1">
      <alignment/>
    </xf>
    <xf numFmtId="0" fontId="7" fillId="0" borderId="12" xfId="59" applyFont="1" applyFill="1" applyBorder="1">
      <alignment/>
      <protection/>
    </xf>
    <xf numFmtId="0" fontId="7" fillId="0" borderId="21" xfId="59" applyFont="1" applyFill="1" applyBorder="1">
      <alignment/>
      <protection/>
    </xf>
    <xf numFmtId="4" fontId="7" fillId="0" borderId="21" xfId="59" applyNumberFormat="1" applyFont="1" applyFill="1" applyBorder="1">
      <alignment/>
      <protection/>
    </xf>
    <xf numFmtId="0" fontId="31" fillId="0" borderId="14" xfId="0" applyFont="1" applyFill="1" applyBorder="1" applyAlignment="1">
      <alignment/>
    </xf>
    <xf numFmtId="180" fontId="8" fillId="0" borderId="0" xfId="0" applyNumberFormat="1" applyFont="1" applyFill="1" applyBorder="1" applyAlignment="1">
      <alignment vertical="top" wrapText="1"/>
    </xf>
    <xf numFmtId="180" fontId="7" fillId="0" borderId="0" xfId="42" applyNumberFormat="1" applyFont="1" applyFill="1" applyBorder="1" applyAlignment="1">
      <alignment horizontal="left" vertical="top" wrapText="1"/>
    </xf>
    <xf numFmtId="4" fontId="7" fillId="0" borderId="0" xfId="62" applyNumberFormat="1" applyFont="1" applyFill="1" applyAlignment="1">
      <alignment/>
      <protection/>
    </xf>
    <xf numFmtId="0" fontId="8" fillId="0" borderId="23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/>
    </xf>
    <xf numFmtId="186" fontId="8" fillId="0" borderId="13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187" fontId="7" fillId="0" borderId="13" xfId="0" applyNumberFormat="1" applyFont="1" applyFill="1" applyBorder="1" applyAlignment="1">
      <alignment horizontal="center" vertical="top"/>
    </xf>
    <xf numFmtId="0" fontId="7" fillId="0" borderId="10" xfId="60" applyFont="1" applyFill="1" applyBorder="1" applyAlignment="1">
      <alignment horizontal="left" vertical="top" readingOrder="1"/>
      <protection/>
    </xf>
    <xf numFmtId="185" fontId="7" fillId="0" borderId="11" xfId="60" applyNumberFormat="1" applyFont="1" applyFill="1" applyBorder="1" applyAlignment="1">
      <alignment horizontal="left" vertical="top"/>
      <protection/>
    </xf>
    <xf numFmtId="0" fontId="7" fillId="0" borderId="0" xfId="59" applyFont="1" applyFill="1">
      <alignment/>
      <protection/>
    </xf>
    <xf numFmtId="4" fontId="7" fillId="33" borderId="0" xfId="59" applyNumberFormat="1" applyFont="1" applyFill="1">
      <alignment/>
      <protection/>
    </xf>
    <xf numFmtId="49" fontId="4" fillId="34" borderId="22" xfId="0" applyNumberFormat="1" applyFont="1" applyFill="1" applyBorder="1" applyAlignment="1">
      <alignment horizontal="left"/>
    </xf>
    <xf numFmtId="182" fontId="4" fillId="34" borderId="22" xfId="0" applyNumberFormat="1" applyFont="1" applyFill="1" applyBorder="1" applyAlignment="1">
      <alignment horizontal="right"/>
    </xf>
    <xf numFmtId="4" fontId="8" fillId="33" borderId="0" xfId="59" applyNumberFormat="1" applyFont="1" applyFill="1">
      <alignment/>
      <protection/>
    </xf>
    <xf numFmtId="179" fontId="8" fillId="0" borderId="15" xfId="59" applyNumberFormat="1" applyFont="1" applyFill="1" applyBorder="1" applyAlignment="1">
      <alignment/>
      <protection/>
    </xf>
    <xf numFmtId="179" fontId="7" fillId="0" borderId="15" xfId="59" applyNumberFormat="1" applyFont="1" applyFill="1" applyBorder="1" applyAlignment="1">
      <alignment/>
      <protection/>
    </xf>
    <xf numFmtId="184" fontId="7" fillId="33" borderId="0" xfId="65" applyNumberFormat="1" applyFont="1" applyFill="1" applyAlignment="1">
      <alignment/>
    </xf>
    <xf numFmtId="190" fontId="7" fillId="33" borderId="0" xfId="65" applyNumberFormat="1" applyFont="1" applyFill="1" applyAlignment="1">
      <alignment/>
    </xf>
    <xf numFmtId="10" fontId="7" fillId="33" borderId="0" xfId="65" applyNumberFormat="1" applyFont="1" applyFill="1" applyAlignment="1">
      <alignment/>
    </xf>
    <xf numFmtId="179" fontId="7" fillId="33" borderId="0" xfId="59" applyNumberFormat="1" applyFont="1" applyFill="1">
      <alignment/>
      <protection/>
    </xf>
    <xf numFmtId="0" fontId="7" fillId="0" borderId="0" xfId="0" applyFont="1" applyFill="1" applyBorder="1" applyAlignment="1">
      <alignment horizontal="left" vertical="top" readingOrder="1"/>
    </xf>
    <xf numFmtId="185" fontId="31" fillId="0" borderId="0" xfId="0" applyNumberFormat="1" applyFont="1" applyBorder="1" applyAlignment="1">
      <alignment horizontal="center" vertical="top"/>
    </xf>
    <xf numFmtId="191" fontId="7" fillId="0" borderId="0" xfId="60" applyNumberFormat="1" applyFont="1" applyFill="1" applyBorder="1" applyAlignment="1">
      <alignment horizontal="left" vertical="top" readingOrder="1"/>
      <protection/>
    </xf>
    <xf numFmtId="0" fontId="8" fillId="0" borderId="11" xfId="0" applyFont="1" applyFill="1" applyBorder="1" applyAlignment="1">
      <alignment vertical="center" wrapText="1"/>
    </xf>
    <xf numFmtId="4" fontId="7" fillId="0" borderId="11" xfId="59" applyNumberFormat="1" applyFont="1" applyFill="1" applyBorder="1">
      <alignment/>
      <protection/>
    </xf>
    <xf numFmtId="0" fontId="31" fillId="0" borderId="11" xfId="0" applyFont="1" applyFill="1" applyBorder="1" applyAlignment="1">
      <alignment/>
    </xf>
    <xf numFmtId="0" fontId="8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11" xfId="59" applyFont="1" applyFill="1" applyBorder="1" applyAlignment="1">
      <alignment horizontal="left"/>
      <protection/>
    </xf>
    <xf numFmtId="0" fontId="7" fillId="0" borderId="0" xfId="59" applyFont="1" applyFill="1" applyBorder="1" applyAlignment="1">
      <alignment horizontal="left"/>
      <protection/>
    </xf>
    <xf numFmtId="2" fontId="7" fillId="33" borderId="0" xfId="59" applyNumberFormat="1" applyFont="1" applyFill="1">
      <alignment/>
      <protection/>
    </xf>
    <xf numFmtId="0" fontId="8" fillId="33" borderId="10" xfId="59" applyFont="1" applyFill="1" applyBorder="1" applyAlignment="1" applyProtection="1">
      <alignment horizontal="left" vertical="top" readingOrder="1"/>
      <protection/>
    </xf>
    <xf numFmtId="4" fontId="8" fillId="33" borderId="10" xfId="59" applyNumberFormat="1" applyFont="1" applyFill="1" applyBorder="1" applyAlignment="1">
      <alignment/>
      <protection/>
    </xf>
    <xf numFmtId="0" fontId="7" fillId="33" borderId="10" xfId="59" applyFont="1" applyFill="1" applyBorder="1" applyAlignment="1" applyProtection="1">
      <alignment horizontal="left" vertical="top" readingOrder="1"/>
      <protection/>
    </xf>
    <xf numFmtId="179" fontId="7" fillId="33" borderId="0" xfId="65" applyNumberFormat="1" applyFont="1" applyFill="1" applyAlignment="1">
      <alignment/>
    </xf>
    <xf numFmtId="0" fontId="7" fillId="0" borderId="10" xfId="0" applyFont="1" applyFill="1" applyBorder="1" applyAlignment="1" quotePrefix="1">
      <alignment/>
    </xf>
    <xf numFmtId="0" fontId="7" fillId="0" borderId="10" xfId="0" applyFont="1" applyFill="1" applyBorder="1" applyAlignment="1">
      <alignment horizontal="left" vertical="top" readingOrder="1"/>
    </xf>
    <xf numFmtId="0" fontId="8" fillId="0" borderId="0" xfId="0" applyFont="1" applyFill="1" applyBorder="1" applyAlignment="1">
      <alignment vertical="top" wrapText="1"/>
    </xf>
    <xf numFmtId="179" fontId="7" fillId="0" borderId="0" xfId="4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179" fontId="8" fillId="33" borderId="13" xfId="59" applyNumberFormat="1" applyFont="1" applyFill="1" applyBorder="1" applyAlignment="1">
      <alignment/>
      <protection/>
    </xf>
    <xf numFmtId="179" fontId="8" fillId="33" borderId="11" xfId="59" applyNumberFormat="1" applyFont="1" applyFill="1" applyBorder="1" applyAlignment="1">
      <alignment/>
      <protection/>
    </xf>
    <xf numFmtId="4" fontId="31" fillId="0" borderId="0" xfId="60" applyNumberFormat="1" applyFont="1">
      <alignment/>
      <protection/>
    </xf>
    <xf numFmtId="179" fontId="8" fillId="33" borderId="15" xfId="59" applyNumberFormat="1" applyFont="1" applyFill="1" applyBorder="1" applyAlignment="1">
      <alignment/>
      <protection/>
    </xf>
    <xf numFmtId="4" fontId="7" fillId="33" borderId="11" xfId="59" applyNumberFormat="1" applyFont="1" applyFill="1" applyBorder="1" applyAlignment="1">
      <alignment horizontal="right"/>
      <protection/>
    </xf>
    <xf numFmtId="10" fontId="31" fillId="0" borderId="0" xfId="65" applyNumberFormat="1" applyFont="1" applyAlignment="1">
      <alignment/>
    </xf>
    <xf numFmtId="179" fontId="7" fillId="33" borderId="11" xfId="59" applyNumberFormat="1" applyFont="1" applyFill="1" applyBorder="1" applyAlignment="1">
      <alignment/>
      <protection/>
    </xf>
    <xf numFmtId="10" fontId="7" fillId="0" borderId="0" xfId="65" applyNumberFormat="1" applyFont="1" applyFill="1" applyAlignment="1">
      <alignment/>
    </xf>
    <xf numFmtId="4" fontId="7" fillId="0" borderId="0" xfId="65" applyNumberFormat="1" applyFont="1" applyFill="1" applyAlignment="1">
      <alignment/>
    </xf>
    <xf numFmtId="4" fontId="7" fillId="0" borderId="0" xfId="62" applyNumberFormat="1" applyFont="1" applyFill="1">
      <alignment/>
      <protection/>
    </xf>
    <xf numFmtId="0" fontId="7" fillId="0" borderId="10" xfId="61" applyFont="1" applyFill="1" applyBorder="1" applyAlignment="1" quotePrefix="1">
      <alignment horizontal="left"/>
      <protection/>
    </xf>
    <xf numFmtId="0" fontId="7" fillId="0" borderId="13" xfId="61" applyFont="1" applyFill="1" applyBorder="1" applyAlignment="1">
      <alignment horizontal="left"/>
      <protection/>
    </xf>
    <xf numFmtId="4" fontId="31" fillId="0" borderId="0" xfId="0" applyNumberFormat="1" applyFont="1" applyAlignment="1">
      <alignment/>
    </xf>
    <xf numFmtId="0" fontId="7" fillId="0" borderId="13" xfId="0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4" xfId="59" applyNumberFormat="1" applyFont="1" applyFill="1" applyBorder="1">
      <alignment/>
      <protection/>
    </xf>
    <xf numFmtId="4" fontId="0" fillId="0" borderId="13" xfId="0" applyNumberFormat="1" applyFill="1" applyBorder="1" applyAlignment="1">
      <alignment/>
    </xf>
    <xf numFmtId="181" fontId="7" fillId="0" borderId="0" xfId="62" applyNumberFormat="1" applyFont="1" applyFill="1" applyAlignment="1">
      <alignment/>
      <protection/>
    </xf>
    <xf numFmtId="194" fontId="7" fillId="0" borderId="0" xfId="42" applyNumberFormat="1" applyFont="1" applyFill="1" applyAlignment="1">
      <alignment/>
    </xf>
    <xf numFmtId="185" fontId="7" fillId="0" borderId="0" xfId="60" applyNumberFormat="1" applyFont="1" applyFill="1" applyBorder="1" applyAlignment="1">
      <alignment horizontal="left" vertical="top"/>
      <protection/>
    </xf>
    <xf numFmtId="185" fontId="31" fillId="0" borderId="12" xfId="0" applyNumberFormat="1" applyFont="1" applyBorder="1" applyAlignment="1">
      <alignment horizontal="center" vertical="top"/>
    </xf>
    <xf numFmtId="185" fontId="31" fillId="0" borderId="14" xfId="0" applyNumberFormat="1" applyFont="1" applyBorder="1" applyAlignment="1">
      <alignment horizontal="center" vertical="top"/>
    </xf>
    <xf numFmtId="185" fontId="31" fillId="0" borderId="21" xfId="0" applyNumberFormat="1" applyFont="1" applyBorder="1" applyAlignment="1">
      <alignment horizontal="center" vertical="top"/>
    </xf>
    <xf numFmtId="0" fontId="7" fillId="0" borderId="10" xfId="60" applyFont="1" applyFill="1" applyBorder="1" applyAlignment="1">
      <alignment horizontal="left" vertical="top" wrapText="1" readingOrder="1"/>
      <protection/>
    </xf>
    <xf numFmtId="0" fontId="7" fillId="0" borderId="0" xfId="60" applyFont="1" applyFill="1" applyBorder="1" applyAlignment="1">
      <alignment horizontal="left" vertical="top" wrapText="1" readingOrder="1"/>
      <protection/>
    </xf>
    <xf numFmtId="0" fontId="7" fillId="0" borderId="11" xfId="60" applyFont="1" applyFill="1" applyBorder="1" applyAlignment="1">
      <alignment horizontal="left" vertical="top" wrapText="1" readingOrder="1"/>
      <protection/>
    </xf>
    <xf numFmtId="0" fontId="8" fillId="0" borderId="12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60" applyFont="1" applyFill="1" applyBorder="1" applyAlignment="1">
      <alignment horizontal="left"/>
      <protection/>
    </xf>
    <xf numFmtId="0" fontId="7" fillId="0" borderId="0" xfId="60" applyFont="1" applyFill="1" applyBorder="1" applyAlignment="1">
      <alignment horizontal="left"/>
      <protection/>
    </xf>
    <xf numFmtId="0" fontId="7" fillId="0" borderId="11" xfId="60" applyFont="1" applyFill="1" applyBorder="1" applyAlignment="1">
      <alignment horizontal="left"/>
      <protection/>
    </xf>
    <xf numFmtId="0" fontId="7" fillId="0" borderId="10" xfId="60" applyFont="1" applyFill="1" applyBorder="1" applyAlignment="1">
      <alignment horizontal="left" vertical="top" readingOrder="1"/>
      <protection/>
    </xf>
    <xf numFmtId="0" fontId="7" fillId="0" borderId="0" xfId="60" applyFont="1" applyFill="1" applyBorder="1" applyAlignment="1">
      <alignment horizontal="left" vertical="top" readingOrder="1"/>
      <protection/>
    </xf>
    <xf numFmtId="0" fontId="7" fillId="0" borderId="11" xfId="60" applyFont="1" applyFill="1" applyBorder="1" applyAlignment="1">
      <alignment horizontal="left" vertical="top" readingOrder="1"/>
      <protection/>
    </xf>
    <xf numFmtId="0" fontId="48" fillId="0" borderId="12" xfId="0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readingOrder="1"/>
    </xf>
    <xf numFmtId="0" fontId="8" fillId="35" borderId="24" xfId="59" applyFont="1" applyFill="1" applyBorder="1" applyAlignment="1">
      <alignment horizontal="center"/>
      <protection/>
    </xf>
    <xf numFmtId="0" fontId="8" fillId="35" borderId="0" xfId="59" applyFont="1" applyFill="1" applyBorder="1" applyAlignment="1">
      <alignment horizontal="center"/>
      <protection/>
    </xf>
    <xf numFmtId="0" fontId="8" fillId="35" borderId="24" xfId="60" applyFont="1" applyFill="1" applyBorder="1" applyAlignment="1">
      <alignment horizontal="left" vertical="top" readingOrder="1"/>
      <protection/>
    </xf>
    <xf numFmtId="0" fontId="7" fillId="35" borderId="0" xfId="60" applyFont="1" applyFill="1" applyAlignment="1">
      <alignment horizontal="left" vertical="top" readingOrder="1"/>
      <protection/>
    </xf>
    <xf numFmtId="4" fontId="7" fillId="35" borderId="0" xfId="60" applyNumberFormat="1" applyFont="1" applyFill="1" applyAlignment="1">
      <alignment horizontal="left" vertical="top" readingOrder="1"/>
      <protection/>
    </xf>
    <xf numFmtId="0" fontId="7" fillId="35" borderId="25" xfId="60" applyFont="1" applyFill="1" applyBorder="1" applyAlignment="1">
      <alignment horizontal="left" vertical="top" readingOrder="1"/>
      <protection/>
    </xf>
    <xf numFmtId="0" fontId="7" fillId="0" borderId="2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4" xfId="60" applyFont="1" applyFill="1" applyBorder="1" applyAlignment="1">
      <alignment horizontal="left"/>
      <protection/>
    </xf>
    <xf numFmtId="0" fontId="7" fillId="0" borderId="0" xfId="60" applyFont="1" applyFill="1" applyAlignment="1">
      <alignment horizontal="left"/>
      <protection/>
    </xf>
    <xf numFmtId="0" fontId="7" fillId="0" borderId="25" xfId="60" applyFont="1" applyFill="1" applyBorder="1" applyAlignment="1">
      <alignment horizontal="left"/>
      <protection/>
    </xf>
    <xf numFmtId="0" fontId="7" fillId="35" borderId="24" xfId="60" applyFont="1" applyFill="1" applyBorder="1" applyAlignment="1">
      <alignment horizontal="left" vertical="top" readingOrder="1"/>
      <protection/>
    </xf>
    <xf numFmtId="0" fontId="7" fillId="35" borderId="0" xfId="60" applyFont="1" applyFill="1" applyAlignment="1">
      <alignment horizontal="left" vertical="top" readingOrder="1"/>
      <protection/>
    </xf>
    <xf numFmtId="0" fontId="7" fillId="35" borderId="25" xfId="60" applyFont="1" applyFill="1" applyBorder="1" applyAlignment="1">
      <alignment horizontal="left" vertical="top" readingOrder="1"/>
      <protection/>
    </xf>
    <xf numFmtId="0" fontId="8" fillId="35" borderId="26" xfId="0" applyFont="1" applyFill="1" applyBorder="1" applyAlignment="1">
      <alignment horizontal="left" vertical="top" readingOrder="1"/>
    </xf>
    <xf numFmtId="0" fontId="8" fillId="35" borderId="12" xfId="0" applyFont="1" applyFill="1" applyBorder="1" applyAlignment="1">
      <alignment horizontal="center" vertical="top"/>
    </xf>
    <xf numFmtId="0" fontId="8" fillId="35" borderId="21" xfId="0" applyFont="1" applyFill="1" applyBorder="1" applyAlignment="1">
      <alignment horizontal="center" vertical="top"/>
    </xf>
    <xf numFmtId="0" fontId="8" fillId="35" borderId="27" xfId="0" applyFont="1" applyFill="1" applyBorder="1" applyAlignment="1">
      <alignment horizontal="center" vertical="top"/>
    </xf>
    <xf numFmtId="0" fontId="7" fillId="35" borderId="26" xfId="0" applyFont="1" applyFill="1" applyBorder="1" applyAlignment="1">
      <alignment horizontal="left" vertical="top" readingOrder="1"/>
    </xf>
    <xf numFmtId="185" fontId="7" fillId="35" borderId="21" xfId="0" applyNumberFormat="1" applyFont="1" applyFill="1" applyBorder="1" applyAlignment="1">
      <alignment horizontal="center" vertical="top"/>
    </xf>
    <xf numFmtId="185" fontId="7" fillId="35" borderId="12" xfId="0" applyNumberFormat="1" applyFont="1" applyFill="1" applyBorder="1" applyAlignment="1">
      <alignment vertical="top"/>
    </xf>
    <xf numFmtId="185" fontId="7" fillId="35" borderId="27" xfId="0" applyNumberFormat="1" applyFont="1" applyFill="1" applyBorder="1" applyAlignment="1">
      <alignment vertical="top"/>
    </xf>
    <xf numFmtId="0" fontId="7" fillId="35" borderId="26" xfId="0" applyFont="1" applyFill="1" applyBorder="1" applyAlignment="1">
      <alignment horizontal="left" vertical="top"/>
    </xf>
    <xf numFmtId="0" fontId="7" fillId="35" borderId="24" xfId="0" applyFont="1" applyFill="1" applyBorder="1" applyAlignment="1">
      <alignment horizontal="left" vertical="top"/>
    </xf>
    <xf numFmtId="185" fontId="7" fillId="35" borderId="0" xfId="0" applyNumberFormat="1" applyFont="1" applyFill="1" applyAlignment="1">
      <alignment horizontal="center" vertical="top"/>
    </xf>
    <xf numFmtId="185" fontId="7" fillId="35" borderId="0" xfId="0" applyNumberFormat="1" applyFont="1" applyFill="1" applyAlignment="1">
      <alignment vertical="top"/>
    </xf>
    <xf numFmtId="185" fontId="7" fillId="35" borderId="25" xfId="0" applyNumberFormat="1" applyFont="1" applyFill="1" applyBorder="1" applyAlignment="1">
      <alignment vertical="top"/>
    </xf>
    <xf numFmtId="0" fontId="7" fillId="35" borderId="24" xfId="59" applyFont="1" applyFill="1" applyBorder="1">
      <alignment/>
      <protection/>
    </xf>
    <xf numFmtId="0" fontId="8" fillId="35" borderId="26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179" fontId="8" fillId="35" borderId="0" xfId="59" applyNumberFormat="1" applyFont="1" applyFill="1">
      <alignment/>
      <protection/>
    </xf>
    <xf numFmtId="0" fontId="8" fillId="35" borderId="25" xfId="59" applyFont="1" applyFill="1" applyBorder="1" applyAlignment="1">
      <alignment horizontal="left"/>
      <protection/>
    </xf>
    <xf numFmtId="0" fontId="7" fillId="35" borderId="26" xfId="0" applyFont="1" applyFill="1" applyBorder="1" applyAlignment="1">
      <alignment/>
    </xf>
    <xf numFmtId="0" fontId="7" fillId="35" borderId="13" xfId="59" applyFont="1" applyFill="1" applyBorder="1">
      <alignment/>
      <protection/>
    </xf>
    <xf numFmtId="4" fontId="7" fillId="35" borderId="13" xfId="59" applyNumberFormat="1" applyFont="1" applyFill="1" applyBorder="1">
      <alignment/>
      <protection/>
    </xf>
    <xf numFmtId="0" fontId="7" fillId="0" borderId="24" xfId="0" applyFont="1" applyBorder="1" applyAlignment="1">
      <alignment/>
    </xf>
    <xf numFmtId="0" fontId="8" fillId="0" borderId="0" xfId="59" applyFont="1">
      <alignment/>
      <protection/>
    </xf>
    <xf numFmtId="3" fontId="8" fillId="0" borderId="0" xfId="59" applyNumberFormat="1" applyFont="1">
      <alignment/>
      <protection/>
    </xf>
    <xf numFmtId="0" fontId="7" fillId="0" borderId="24" xfId="0" applyFont="1" applyFill="1" applyBorder="1" applyAlignment="1">
      <alignment/>
    </xf>
    <xf numFmtId="0" fontId="8" fillId="35" borderId="0" xfId="59" applyFont="1" applyFill="1">
      <alignment/>
      <protection/>
    </xf>
    <xf numFmtId="3" fontId="8" fillId="35" borderId="0" xfId="59" applyNumberFormat="1" applyFont="1" applyFill="1">
      <alignment/>
      <protection/>
    </xf>
    <xf numFmtId="0" fontId="8" fillId="35" borderId="26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181" fontId="7" fillId="35" borderId="26" xfId="44" applyNumberFormat="1" applyFont="1" applyFill="1" applyBorder="1" applyAlignment="1">
      <alignment horizontal="left" vertical="top" wrapText="1"/>
    </xf>
    <xf numFmtId="181" fontId="7" fillId="35" borderId="13" xfId="44" applyNumberFormat="1" applyFont="1" applyFill="1" applyBorder="1" applyAlignment="1">
      <alignment horizontal="left" vertical="top" wrapText="1"/>
    </xf>
    <xf numFmtId="4" fontId="7" fillId="35" borderId="13" xfId="45" applyNumberFormat="1" applyFont="1" applyFill="1" applyBorder="1" applyAlignment="1">
      <alignment horizontal="right" vertical="top" wrapText="1"/>
    </xf>
    <xf numFmtId="179" fontId="7" fillId="35" borderId="13" xfId="45" applyFont="1" applyFill="1" applyBorder="1" applyAlignment="1">
      <alignment horizontal="left" vertical="top" wrapText="1"/>
    </xf>
    <xf numFmtId="181" fontId="7" fillId="35" borderId="0" xfId="44" applyNumberFormat="1" applyFont="1" applyFill="1" applyBorder="1" applyAlignment="1">
      <alignment horizontal="left" vertical="top" wrapText="1"/>
    </xf>
    <xf numFmtId="4" fontId="7" fillId="35" borderId="0" xfId="45" applyNumberFormat="1" applyFont="1" applyFill="1" applyBorder="1" applyAlignment="1">
      <alignment horizontal="right" vertical="top" wrapText="1"/>
    </xf>
    <xf numFmtId="179" fontId="7" fillId="35" borderId="0" xfId="45" applyFont="1" applyFill="1" applyBorder="1" applyAlignment="1">
      <alignment horizontal="left" vertical="top" wrapText="1"/>
    </xf>
    <xf numFmtId="0" fontId="7" fillId="35" borderId="24" xfId="60" applyFont="1" applyFill="1" applyBorder="1" applyAlignment="1">
      <alignment horizontal="left" vertical="top" wrapText="1" readingOrder="1"/>
      <protection/>
    </xf>
    <xf numFmtId="0" fontId="7" fillId="35" borderId="0" xfId="60" applyFont="1" applyFill="1" applyAlignment="1">
      <alignment horizontal="left" vertical="top" wrapText="1" readingOrder="1"/>
      <protection/>
    </xf>
    <xf numFmtId="0" fontId="7" fillId="35" borderId="25" xfId="60" applyFont="1" applyFill="1" applyBorder="1" applyAlignment="1">
      <alignment horizontal="left" vertical="top" wrapText="1" readingOrder="1"/>
      <protection/>
    </xf>
    <xf numFmtId="0" fontId="8" fillId="35" borderId="28" xfId="0" applyFont="1" applyFill="1" applyBorder="1" applyAlignment="1">
      <alignment horizontal="left" vertical="top"/>
    </xf>
    <xf numFmtId="0" fontId="8" fillId="35" borderId="13" xfId="0" applyFont="1" applyFill="1" applyBorder="1" applyAlignment="1">
      <alignment horizontal="center" vertical="top"/>
    </xf>
    <xf numFmtId="0" fontId="7" fillId="35" borderId="25" xfId="62" applyFont="1" applyFill="1" applyBorder="1">
      <alignment/>
      <protection/>
    </xf>
    <xf numFmtId="188" fontId="7" fillId="35" borderId="13" xfId="0" applyNumberFormat="1" applyFont="1" applyFill="1" applyBorder="1" applyAlignment="1">
      <alignment horizontal="center" vertical="top"/>
    </xf>
    <xf numFmtId="179" fontId="8" fillId="35" borderId="0" xfId="0" applyNumberFormat="1" applyFont="1" applyFill="1" applyAlignment="1">
      <alignment vertical="center" wrapText="1"/>
    </xf>
    <xf numFmtId="0" fontId="8" fillId="35" borderId="0" xfId="0" applyFont="1" applyFill="1" applyAlignment="1">
      <alignment vertical="center" wrapText="1"/>
    </xf>
    <xf numFmtId="4" fontId="7" fillId="35" borderId="0" xfId="59" applyNumberFormat="1" applyFont="1" applyFill="1">
      <alignment/>
      <protection/>
    </xf>
    <xf numFmtId="0" fontId="7" fillId="35" borderId="24" xfId="60" applyFont="1" applyFill="1" applyBorder="1" applyAlignment="1">
      <alignment horizontal="left" vertical="top" readingOrder="1"/>
      <protection/>
    </xf>
    <xf numFmtId="4" fontId="7" fillId="35" borderId="25" xfId="60" applyNumberFormat="1" applyFont="1" applyFill="1" applyBorder="1" applyAlignment="1">
      <alignment horizontal="left" vertical="top" readingOrder="1"/>
      <protection/>
    </xf>
    <xf numFmtId="0" fontId="31" fillId="35" borderId="24" xfId="0" applyFont="1" applyFill="1" applyBorder="1" applyAlignment="1">
      <alignment horizontal="left" vertical="top" readingOrder="1"/>
    </xf>
    <xf numFmtId="0" fontId="31" fillId="35" borderId="0" xfId="60" applyFill="1" applyAlignment="1">
      <alignment horizontal="left" vertical="top" readingOrder="1"/>
      <protection/>
    </xf>
    <xf numFmtId="0" fontId="7" fillId="0" borderId="24" xfId="0" applyFont="1" applyFill="1" applyBorder="1" applyAlignment="1">
      <alignment horizontal="left" vertical="top" readingOrder="1"/>
    </xf>
    <xf numFmtId="0" fontId="7" fillId="35" borderId="10" xfId="0" applyFont="1" applyFill="1" applyBorder="1" applyAlignment="1">
      <alignment horizontal="left" vertical="top" readingOrder="1"/>
    </xf>
    <xf numFmtId="0" fontId="7" fillId="35" borderId="0" xfId="0" applyFont="1" applyFill="1" applyAlignment="1">
      <alignment horizontal="left" vertical="top" readingOrder="1"/>
    </xf>
    <xf numFmtId="0" fontId="7" fillId="35" borderId="0" xfId="0" applyFont="1" applyFill="1" applyBorder="1" applyAlignment="1">
      <alignment horizontal="left" vertical="top" readingOrder="1"/>
    </xf>
    <xf numFmtId="4" fontId="7" fillId="35" borderId="0" xfId="60" applyNumberFormat="1" applyFont="1" applyFill="1" applyBorder="1" applyAlignment="1">
      <alignment horizontal="left" vertical="top" readingOrder="1"/>
      <protection/>
    </xf>
    <xf numFmtId="4" fontId="7" fillId="35" borderId="0" xfId="59" applyNumberFormat="1" applyFont="1" applyFill="1" applyBorder="1">
      <alignment/>
      <protection/>
    </xf>
    <xf numFmtId="0" fontId="0" fillId="0" borderId="13" xfId="0" applyBorder="1" applyAlignment="1">
      <alignment/>
    </xf>
    <xf numFmtId="0" fontId="50" fillId="20" borderId="13" xfId="0" applyFont="1" applyFill="1" applyBorder="1" applyAlignment="1">
      <alignment horizontal="center"/>
    </xf>
    <xf numFmtId="0" fontId="51" fillId="0" borderId="13" xfId="0" applyFont="1" applyBorder="1" applyAlignment="1">
      <alignment vertical="center" wrapText="1"/>
    </xf>
    <xf numFmtId="0" fontId="52" fillId="0" borderId="13" xfId="0" applyFont="1" applyBorder="1" applyAlignment="1">
      <alignment/>
    </xf>
    <xf numFmtId="4" fontId="7" fillId="0" borderId="0" xfId="59" applyNumberFormat="1" applyFont="1" applyFill="1" applyBorder="1">
      <alignment/>
      <protection/>
    </xf>
    <xf numFmtId="180" fontId="7" fillId="0" borderId="0" xfId="59" applyNumberFormat="1" applyFont="1" applyFill="1" applyBorder="1">
      <alignment/>
      <protection/>
    </xf>
    <xf numFmtId="4" fontId="7" fillId="0" borderId="0" xfId="59" applyNumberFormat="1" applyFont="1" applyBorder="1">
      <alignment/>
      <protection/>
    </xf>
    <xf numFmtId="4" fontId="31" fillId="0" borderId="0" xfId="0" applyNumberFormat="1" applyFont="1" applyBorder="1" applyAlignment="1">
      <alignment/>
    </xf>
    <xf numFmtId="180" fontId="31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180" fontId="31" fillId="0" borderId="0" xfId="0" applyNumberFormat="1" applyFont="1" applyFill="1" applyBorder="1" applyAlignment="1">
      <alignment/>
    </xf>
    <xf numFmtId="181" fontId="7" fillId="0" borderId="0" xfId="44" applyNumberFormat="1" applyFont="1" applyFill="1" applyBorder="1" applyAlignment="1">
      <alignment horizontal="left" vertical="top" wrapText="1"/>
    </xf>
    <xf numFmtId="4" fontId="7" fillId="0" borderId="0" xfId="42" applyNumberFormat="1" applyFont="1" applyFill="1" applyBorder="1" applyAlignment="1">
      <alignment horizontal="right" vertical="top" wrapText="1"/>
    </xf>
    <xf numFmtId="179" fontId="7" fillId="0" borderId="0" xfId="42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186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87" fontId="7" fillId="0" borderId="0" xfId="0" applyNumberFormat="1" applyFont="1" applyFill="1" applyBorder="1" applyAlignment="1">
      <alignment horizontal="center" vertical="top"/>
    </xf>
    <xf numFmtId="0" fontId="7" fillId="33" borderId="0" xfId="59" applyFont="1" applyFill="1" applyBorder="1">
      <alignment/>
      <protection/>
    </xf>
    <xf numFmtId="180" fontId="7" fillId="33" borderId="0" xfId="59" applyNumberFormat="1" applyFont="1" applyFill="1" applyBorder="1">
      <alignment/>
      <protection/>
    </xf>
    <xf numFmtId="0" fontId="7" fillId="33" borderId="0" xfId="59" applyFont="1" applyFill="1" applyBorder="1" applyAlignment="1">
      <alignment horizontal="left"/>
      <protection/>
    </xf>
    <xf numFmtId="0" fontId="8" fillId="33" borderId="0" xfId="59" applyFont="1" applyFill="1" applyAlignment="1">
      <alignment horizontal="center"/>
      <protection/>
    </xf>
    <xf numFmtId="0" fontId="8" fillId="0" borderId="10" xfId="0" applyFont="1" applyBorder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4" fontId="7" fillId="0" borderId="0" xfId="0" applyNumberFormat="1" applyFont="1" applyAlignment="1">
      <alignment horizontal="left" vertical="top" readingOrder="1"/>
    </xf>
    <xf numFmtId="179" fontId="7" fillId="0" borderId="0" xfId="59" applyNumberFormat="1" applyFont="1" applyFill="1">
      <alignment/>
      <protection/>
    </xf>
    <xf numFmtId="0" fontId="7" fillId="0" borderId="10" xfId="0" applyFont="1" applyBorder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0" fontId="8" fillId="0" borderId="13" xfId="0" applyFont="1" applyBorder="1" applyAlignment="1">
      <alignment horizontal="left" vertical="top" readingOrder="1"/>
    </xf>
    <xf numFmtId="0" fontId="8" fillId="0" borderId="12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readingOrder="1"/>
    </xf>
    <xf numFmtId="185" fontId="7" fillId="0" borderId="21" xfId="0" applyNumberFormat="1" applyFont="1" applyBorder="1" applyAlignment="1">
      <alignment horizontal="center" vertical="top"/>
    </xf>
    <xf numFmtId="185" fontId="7" fillId="0" borderId="12" xfId="0" applyNumberFormat="1" applyFont="1" applyBorder="1" applyAlignment="1">
      <alignment vertical="top"/>
    </xf>
    <xf numFmtId="185" fontId="7" fillId="0" borderId="14" xfId="0" applyNumberFormat="1" applyFont="1" applyBorder="1" applyAlignment="1">
      <alignment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85" fontId="7" fillId="0" borderId="0" xfId="0" applyNumberFormat="1" applyFont="1" applyAlignment="1">
      <alignment horizontal="center" vertical="top"/>
    </xf>
    <xf numFmtId="185" fontId="7" fillId="0" borderId="0" xfId="0" applyNumberFormat="1" applyFont="1" applyAlignment="1">
      <alignment vertical="top"/>
    </xf>
    <xf numFmtId="185" fontId="7" fillId="0" borderId="11" xfId="0" applyNumberFormat="1" applyFont="1" applyBorder="1" applyAlignment="1">
      <alignment vertical="top"/>
    </xf>
    <xf numFmtId="0" fontId="7" fillId="0" borderId="0" xfId="59" applyFont="1">
      <alignment/>
      <protection/>
    </xf>
    <xf numFmtId="185" fontId="7" fillId="0" borderId="11" xfId="0" applyNumberFormat="1" applyFont="1" applyBorder="1" applyAlignment="1">
      <alignment horizontal="center" vertical="top"/>
    </xf>
    <xf numFmtId="191" fontId="7" fillId="0" borderId="0" xfId="60" applyNumberFormat="1" applyFont="1" applyAlignment="1">
      <alignment horizontal="left" vertical="top" readingOrder="1"/>
      <protection/>
    </xf>
    <xf numFmtId="0" fontId="7" fillId="0" borderId="0" xfId="60" applyFont="1" applyAlignment="1">
      <alignment horizontal="left" vertical="top" readingOrder="1"/>
      <protection/>
    </xf>
    <xf numFmtId="0" fontId="7" fillId="0" borderId="0" xfId="0" applyFont="1" applyAlignment="1">
      <alignment/>
    </xf>
    <xf numFmtId="0" fontId="7" fillId="0" borderId="13" xfId="59" applyFont="1" applyBorder="1">
      <alignment/>
      <protection/>
    </xf>
    <xf numFmtId="4" fontId="7" fillId="0" borderId="13" xfId="59" applyNumberFormat="1" applyFont="1" applyBorder="1">
      <alignment/>
      <protection/>
    </xf>
    <xf numFmtId="0" fontId="31" fillId="0" borderId="0" xfId="0" applyFont="1" applyBorder="1" applyAlignment="1">
      <alignment/>
    </xf>
    <xf numFmtId="0" fontId="7" fillId="0" borderId="11" xfId="59" applyFont="1" applyBorder="1" applyAlignment="1">
      <alignment horizontal="left"/>
      <protection/>
    </xf>
    <xf numFmtId="0" fontId="8" fillId="0" borderId="1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79" fontId="7" fillId="0" borderId="13" xfId="45" applyNumberFormat="1" applyFont="1" applyFill="1" applyBorder="1" applyAlignment="1">
      <alignment horizontal="center" vertical="top" wrapText="1"/>
    </xf>
    <xf numFmtId="179" fontId="7" fillId="0" borderId="13" xfId="44" applyNumberFormat="1" applyFont="1" applyFill="1" applyBorder="1" applyAlignment="1">
      <alignment horizontal="center" vertical="top" wrapText="1"/>
    </xf>
    <xf numFmtId="179" fontId="7" fillId="0" borderId="0" xfId="45" applyFont="1" applyFill="1" applyBorder="1" applyAlignment="1">
      <alignment horizontal="center" vertical="top" wrapText="1"/>
    </xf>
    <xf numFmtId="181" fontId="7" fillId="0" borderId="0" xfId="44" applyNumberFormat="1" applyFont="1" applyFill="1" applyBorder="1" applyAlignment="1">
      <alignment horizontal="center" vertical="top" wrapText="1"/>
    </xf>
    <xf numFmtId="179" fontId="7" fillId="0" borderId="0" xfId="44" applyFont="1" applyFill="1" applyBorder="1" applyAlignment="1">
      <alignment horizontal="center" vertical="top" wrapText="1"/>
    </xf>
    <xf numFmtId="192" fontId="7" fillId="0" borderId="0" xfId="45" applyNumberFormat="1" applyFont="1" applyFill="1" applyBorder="1" applyAlignment="1">
      <alignment horizontal="center" vertical="top" wrapText="1"/>
    </xf>
    <xf numFmtId="0" fontId="7" fillId="0" borderId="10" xfId="60" applyFont="1" applyBorder="1" applyAlignment="1">
      <alignment horizontal="left" vertical="top" wrapText="1" readingOrder="1"/>
      <protection/>
    </xf>
    <xf numFmtId="0" fontId="7" fillId="0" borderId="0" xfId="60" applyFont="1" applyAlignment="1">
      <alignment horizontal="left" vertical="top" wrapText="1" readingOrder="1"/>
      <protection/>
    </xf>
    <xf numFmtId="0" fontId="7" fillId="0" borderId="11" xfId="60" applyFont="1" applyBorder="1" applyAlignment="1">
      <alignment horizontal="left" vertical="top" wrapText="1" readingOrder="1"/>
      <protection/>
    </xf>
    <xf numFmtId="0" fontId="7" fillId="0" borderId="11" xfId="60" applyFont="1" applyBorder="1" applyAlignment="1">
      <alignment horizontal="left" vertical="top" readingOrder="1"/>
      <protection/>
    </xf>
    <xf numFmtId="0" fontId="8" fillId="35" borderId="13" xfId="0" applyFont="1" applyFill="1" applyBorder="1" applyAlignment="1">
      <alignment horizontal="left" vertical="top" readingOrder="1"/>
    </xf>
    <xf numFmtId="0" fontId="8" fillId="0" borderId="13" xfId="0" applyFont="1" applyBorder="1" applyAlignment="1">
      <alignment horizontal="center" vertical="top"/>
    </xf>
    <xf numFmtId="188" fontId="7" fillId="0" borderId="13" xfId="0" applyNumberFormat="1" applyFont="1" applyBorder="1" applyAlignment="1">
      <alignment horizontal="center" vertical="top"/>
    </xf>
    <xf numFmtId="0" fontId="7" fillId="0" borderId="10" xfId="60" applyFont="1" applyBorder="1" applyAlignment="1">
      <alignment horizontal="left" vertical="top" readingOrder="1"/>
      <protection/>
    </xf>
    <xf numFmtId="0" fontId="7" fillId="0" borderId="10" xfId="0" applyFont="1" applyBorder="1" applyAlignment="1">
      <alignment horizontal="left" vertical="top" readingOrder="1"/>
    </xf>
    <xf numFmtId="0" fontId="7" fillId="0" borderId="0" xfId="0" applyFont="1" applyFill="1" applyAlignment="1">
      <alignment horizontal="left" vertical="top" readingOrder="1"/>
    </xf>
    <xf numFmtId="0" fontId="7" fillId="0" borderId="0" xfId="0" applyFont="1" applyFill="1" applyAlignment="1">
      <alignment horizontal="left" vertical="top" readingOrder="1"/>
    </xf>
    <xf numFmtId="0" fontId="7" fillId="0" borderId="0" xfId="59" applyFont="1" applyFill="1" applyAlignment="1">
      <alignment horizontal="left"/>
      <protection/>
    </xf>
    <xf numFmtId="0" fontId="7" fillId="0" borderId="0" xfId="0" applyFont="1" applyFill="1" applyAlignment="1">
      <alignment/>
    </xf>
    <xf numFmtId="0" fontId="51" fillId="36" borderId="29" xfId="0" applyFont="1" applyFill="1" applyBorder="1" applyAlignment="1">
      <alignment vertical="center" wrapText="1"/>
    </xf>
    <xf numFmtId="0" fontId="52" fillId="36" borderId="13" xfId="0" applyFont="1" applyFill="1" applyBorder="1" applyAlignment="1">
      <alignment/>
    </xf>
    <xf numFmtId="0" fontId="53" fillId="0" borderId="0" xfId="0" applyFont="1" applyAlignment="1">
      <alignment horizontal="center" wrapText="1"/>
    </xf>
    <xf numFmtId="0" fontId="2" fillId="0" borderId="0" xfId="0" applyFont="1" applyFill="1" applyBorder="1" applyAlignment="1">
      <alignment/>
    </xf>
    <xf numFmtId="181" fontId="7" fillId="0" borderId="0" xfId="42" applyNumberFormat="1" applyFont="1" applyFill="1" applyBorder="1" applyAlignment="1">
      <alignment horizontal="center" vertical="top" wrapText="1"/>
    </xf>
    <xf numFmtId="179" fontId="7" fillId="0" borderId="0" xfId="42" applyFont="1" applyFill="1" applyBorder="1" applyAlignment="1">
      <alignment horizontal="center" vertical="top" wrapText="1"/>
    </xf>
    <xf numFmtId="0" fontId="7" fillId="0" borderId="0" xfId="60" applyFont="1" applyFill="1" applyBorder="1" applyAlignment="1">
      <alignment vertical="top" wrapText="1" readingOrder="1"/>
      <protection/>
    </xf>
    <xf numFmtId="0" fontId="7" fillId="0" borderId="0" xfId="59" applyFont="1" applyFill="1" applyBorder="1" applyAlignment="1">
      <alignment/>
      <protection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readingOrder="1"/>
    </xf>
    <xf numFmtId="0" fontId="8" fillId="37" borderId="10" xfId="0" applyFont="1" applyFill="1" applyBorder="1" applyAlignment="1">
      <alignment horizontal="left" vertical="top" readingOrder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4" xfId="0" applyFont="1" applyBorder="1" applyAlignment="1">
      <alignment vertical="top"/>
    </xf>
    <xf numFmtId="185" fontId="7" fillId="0" borderId="12" xfId="0" applyNumberFormat="1" applyFont="1" applyBorder="1" applyAlignment="1">
      <alignment horizontal="center" vertical="top"/>
    </xf>
    <xf numFmtId="185" fontId="7" fillId="0" borderId="21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7" fillId="0" borderId="0" xfId="62" applyFont="1">
      <alignment/>
      <protection/>
    </xf>
    <xf numFmtId="0" fontId="8" fillId="0" borderId="0" xfId="0" applyFont="1" applyAlignment="1">
      <alignment vertical="center" wrapText="1"/>
    </xf>
    <xf numFmtId="4" fontId="7" fillId="0" borderId="0" xfId="59" applyNumberFormat="1" applyFont="1">
      <alignment/>
      <protection/>
    </xf>
    <xf numFmtId="4" fontId="7" fillId="0" borderId="0" xfId="60" applyNumberFormat="1" applyFont="1" applyAlignment="1">
      <alignment horizontal="left" vertical="top" readingOrder="1"/>
      <protection/>
    </xf>
    <xf numFmtId="0" fontId="7" fillId="0" borderId="0" xfId="59" applyFont="1" applyAlignment="1">
      <alignment horizontal="left"/>
      <protection/>
    </xf>
    <xf numFmtId="0" fontId="50" fillId="20" borderId="13" xfId="0" applyFont="1" applyFill="1" applyBorder="1" applyAlignment="1">
      <alignment horizontal="center" wrapText="1"/>
    </xf>
    <xf numFmtId="0" fontId="51" fillId="36" borderId="13" xfId="0" applyFont="1" applyFill="1" applyBorder="1" applyAlignment="1">
      <alignment vertical="center" wrapText="1"/>
    </xf>
    <xf numFmtId="0" fontId="53" fillId="0" borderId="13" xfId="0" applyFont="1" applyBorder="1" applyAlignment="1">
      <alignment horizontal="center" wrapText="1"/>
    </xf>
    <xf numFmtId="0" fontId="8" fillId="0" borderId="10" xfId="60" applyFont="1" applyBorder="1" applyAlignment="1">
      <alignment horizontal="left" vertical="top" readingOrder="1"/>
      <protection/>
    </xf>
    <xf numFmtId="0" fontId="7" fillId="0" borderId="10" xfId="60" applyFont="1" applyBorder="1" applyAlignment="1">
      <alignment horizontal="left" vertical="top" readingOrder="1"/>
      <protection/>
    </xf>
    <xf numFmtId="0" fontId="7" fillId="0" borderId="0" xfId="60" applyFont="1" applyAlignment="1">
      <alignment horizontal="left" vertical="top" readingOrder="1"/>
      <protection/>
    </xf>
    <xf numFmtId="0" fontId="7" fillId="0" borderId="11" xfId="60" applyFont="1" applyBorder="1" applyAlignment="1">
      <alignment horizontal="left" vertical="top" readingOrder="1"/>
      <protection/>
    </xf>
    <xf numFmtId="185" fontId="7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13" xfId="0" applyFont="1" applyBorder="1" applyAlignment="1">
      <alignment/>
    </xf>
    <xf numFmtId="0" fontId="7" fillId="33" borderId="13" xfId="59" applyFont="1" applyFill="1" applyBorder="1">
      <alignment/>
      <protection/>
    </xf>
    <xf numFmtId="179" fontId="7" fillId="0" borderId="13" xfId="59" applyNumberFormat="1" applyFont="1" applyBorder="1">
      <alignment/>
      <protection/>
    </xf>
    <xf numFmtId="4" fontId="7" fillId="0" borderId="13" xfId="62" applyNumberFormat="1" applyFont="1" applyFill="1" applyBorder="1">
      <alignment/>
      <protection/>
    </xf>
    <xf numFmtId="0" fontId="8" fillId="0" borderId="0" xfId="59" applyFont="1" applyFill="1" applyBorder="1">
      <alignment/>
      <protection/>
    </xf>
    <xf numFmtId="3" fontId="8" fillId="0" borderId="0" xfId="59" applyNumberFormat="1" applyFont="1" applyFill="1" applyBorder="1">
      <alignment/>
      <protection/>
    </xf>
    <xf numFmtId="0" fontId="8" fillId="0" borderId="11" xfId="59" applyFont="1" applyFill="1" applyBorder="1" applyAlignment="1">
      <alignment horizontal="left"/>
      <protection/>
    </xf>
    <xf numFmtId="179" fontId="8" fillId="33" borderId="0" xfId="59" applyNumberFormat="1" applyFont="1" applyFill="1">
      <alignment/>
      <protection/>
    </xf>
    <xf numFmtId="0" fontId="8" fillId="0" borderId="0" xfId="59" applyFont="1" applyFill="1">
      <alignment/>
      <protection/>
    </xf>
    <xf numFmtId="3" fontId="8" fillId="0" borderId="0" xfId="59" applyNumberFormat="1" applyFont="1" applyFill="1">
      <alignment/>
      <protection/>
    </xf>
    <xf numFmtId="179" fontId="8" fillId="0" borderId="0" xfId="59" applyNumberFormat="1" applyFont="1" applyFill="1">
      <alignment/>
      <protection/>
    </xf>
    <xf numFmtId="0" fontId="7" fillId="0" borderId="16" xfId="61" applyFont="1" applyFill="1" applyBorder="1" applyAlignment="1" quotePrefix="1">
      <alignment horizontal="left" wrapText="1"/>
      <protection/>
    </xf>
    <xf numFmtId="0" fontId="7" fillId="0" borderId="30" xfId="61" applyFont="1" applyFill="1" applyBorder="1" applyAlignment="1" quotePrefix="1">
      <alignment horizontal="left" wrapText="1"/>
      <protection/>
    </xf>
    <xf numFmtId="0" fontId="48" fillId="0" borderId="13" xfId="60" applyFont="1" applyFill="1" applyBorder="1">
      <alignment/>
      <protection/>
    </xf>
    <xf numFmtId="0" fontId="48" fillId="0" borderId="13" xfId="60" applyFont="1" applyFill="1" applyBorder="1" applyAlignment="1">
      <alignment horizontal="center"/>
      <protection/>
    </xf>
    <xf numFmtId="0" fontId="48" fillId="0" borderId="13" xfId="60" applyFont="1" applyFill="1" applyBorder="1" applyAlignment="1">
      <alignment wrapText="1"/>
      <protection/>
    </xf>
    <xf numFmtId="0" fontId="31" fillId="0" borderId="13" xfId="60" applyFill="1" applyBorder="1">
      <alignment/>
      <protection/>
    </xf>
    <xf numFmtId="4" fontId="31" fillId="0" borderId="13" xfId="60" applyNumberFormat="1" applyFill="1" applyBorder="1">
      <alignment/>
      <protection/>
    </xf>
    <xf numFmtId="10" fontId="31" fillId="0" borderId="13" xfId="66" applyNumberFormat="1" applyFont="1" applyFill="1" applyBorder="1" applyAlignment="1">
      <alignment/>
    </xf>
    <xf numFmtId="0" fontId="7" fillId="0" borderId="0" xfId="61" applyFont="1" applyAlignment="1">
      <alignment horizontal="left"/>
      <protection/>
    </xf>
    <xf numFmtId="0" fontId="31" fillId="0" borderId="0" xfId="60">
      <alignment/>
      <protection/>
    </xf>
    <xf numFmtId="4" fontId="31" fillId="0" borderId="0" xfId="60" applyNumberFormat="1">
      <alignment/>
      <protection/>
    </xf>
    <xf numFmtId="0" fontId="52" fillId="36" borderId="13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PORTFOLIOS AS ON 30 Sep 201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4324350</xdr:colOff>
      <xdr:row>376</xdr:row>
      <xdr:rowOff>0</xdr:rowOff>
    </xdr:from>
    <xdr:to>
      <xdr:col>2</xdr:col>
      <xdr:colOff>1847850</xdr:colOff>
      <xdr:row>377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24350" y="72399525"/>
          <a:ext cx="1847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1704975</xdr:colOff>
      <xdr:row>376</xdr:row>
      <xdr:rowOff>1171575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250" b="15356"/>
        <a:stretch>
          <a:fillRect/>
        </a:stretch>
      </xdr:blipFill>
      <xdr:spPr>
        <a:xfrm>
          <a:off x="6181725" y="72399525"/>
          <a:ext cx="1704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183</xdr:row>
      <xdr:rowOff>0</xdr:rowOff>
    </xdr:from>
    <xdr:to>
      <xdr:col>2</xdr:col>
      <xdr:colOff>1952625</xdr:colOff>
      <xdr:row>183</xdr:row>
      <xdr:rowOff>1057275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985575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183</xdr:row>
      <xdr:rowOff>0</xdr:rowOff>
    </xdr:from>
    <xdr:to>
      <xdr:col>3</xdr:col>
      <xdr:colOff>1704975</xdr:colOff>
      <xdr:row>184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270" b="16229"/>
        <a:stretch>
          <a:fillRect/>
        </a:stretch>
      </xdr:blipFill>
      <xdr:spPr>
        <a:xfrm>
          <a:off x="5753100" y="36985575"/>
          <a:ext cx="1733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5372100</xdr:colOff>
      <xdr:row>136</xdr:row>
      <xdr:rowOff>0</xdr:rowOff>
    </xdr:from>
    <xdr:to>
      <xdr:col>2</xdr:col>
      <xdr:colOff>1619250</xdr:colOff>
      <xdr:row>136</xdr:row>
      <xdr:rowOff>1181100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6222325"/>
          <a:ext cx="1619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1676400</xdr:colOff>
      <xdr:row>136</xdr:row>
      <xdr:rowOff>1152525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3628" b="16453"/>
        <a:stretch>
          <a:fillRect/>
        </a:stretch>
      </xdr:blipFill>
      <xdr:spPr>
        <a:xfrm>
          <a:off x="7048500" y="26222325"/>
          <a:ext cx="1676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3819525</xdr:colOff>
      <xdr:row>184</xdr:row>
      <xdr:rowOff>38100</xdr:rowOff>
    </xdr:from>
    <xdr:to>
      <xdr:col>2</xdr:col>
      <xdr:colOff>2495550</xdr:colOff>
      <xdr:row>184</xdr:row>
      <xdr:rowOff>1333500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7423725"/>
          <a:ext cx="2495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184</xdr:row>
      <xdr:rowOff>0</xdr:rowOff>
    </xdr:from>
    <xdr:to>
      <xdr:col>3</xdr:col>
      <xdr:colOff>2238375</xdr:colOff>
      <xdr:row>184</xdr:row>
      <xdr:rowOff>1295400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r="4438" b="15109"/>
        <a:stretch>
          <a:fillRect/>
        </a:stretch>
      </xdr:blipFill>
      <xdr:spPr>
        <a:xfrm>
          <a:off x="6457950" y="37385625"/>
          <a:ext cx="2152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87"/>
  <sheetViews>
    <sheetView showGridLines="0" tabSelected="1" zoomScale="85" zoomScaleNormal="85" zoomScaleSheetLayoutView="80" zoomScalePageLayoutView="0" workbookViewId="0" topLeftCell="B1">
      <selection activeCell="B14" sqref="B14"/>
    </sheetView>
  </sheetViews>
  <sheetFormatPr defaultColWidth="9.140625" defaultRowHeight="12.75"/>
  <cols>
    <col min="1" max="1" width="9.140625" style="1" hidden="1" customWidth="1"/>
    <col min="2" max="2" width="64.8515625" style="314" customWidth="1"/>
    <col min="3" max="3" width="27.8515625" style="314" bestFit="1" customWidth="1"/>
    <col min="4" max="4" width="26.00390625" style="314" customWidth="1"/>
    <col min="5" max="5" width="29.7109375" style="130" customWidth="1"/>
    <col min="6" max="6" width="23.28125" style="314" customWidth="1"/>
    <col min="7" max="7" width="23.28125" style="315" customWidth="1"/>
    <col min="8" max="8" width="17.8515625" style="316" customWidth="1"/>
    <col min="9" max="9" width="20.00390625" style="1" bestFit="1" customWidth="1"/>
    <col min="10" max="10" width="22.421875" style="1" customWidth="1"/>
    <col min="11" max="11" width="8.8515625" style="1" customWidth="1"/>
    <col min="12" max="16384" width="9.140625" style="1" customWidth="1"/>
  </cols>
  <sheetData>
    <row r="1" spans="2:8" ht="15">
      <c r="B1" s="223" t="s">
        <v>660</v>
      </c>
      <c r="C1" s="224"/>
      <c r="D1" s="224"/>
      <c r="E1" s="224"/>
      <c r="F1" s="224"/>
      <c r="G1" s="224"/>
      <c r="H1" s="224"/>
    </row>
    <row r="2" spans="2:8" ht="15">
      <c r="B2" s="223" t="s">
        <v>661</v>
      </c>
      <c r="C2" s="224"/>
      <c r="D2" s="224"/>
      <c r="E2" s="224"/>
      <c r="F2" s="224"/>
      <c r="G2" s="224"/>
      <c r="H2" s="224"/>
    </row>
    <row r="3" spans="2:8" ht="15">
      <c r="B3" s="5" t="s">
        <v>0</v>
      </c>
      <c r="C3" s="71"/>
      <c r="D3" s="72"/>
      <c r="E3" s="80"/>
      <c r="F3" s="73"/>
      <c r="G3" s="81"/>
      <c r="H3" s="62"/>
    </row>
    <row r="4" spans="2:8" ht="15">
      <c r="B4" s="5" t="s">
        <v>1</v>
      </c>
      <c r="C4" s="71"/>
      <c r="D4" s="76"/>
      <c r="E4" s="76"/>
      <c r="F4" s="71"/>
      <c r="G4" s="82"/>
      <c r="H4" s="63"/>
    </row>
    <row r="5" spans="2:8" ht="15">
      <c r="B5" s="5" t="s">
        <v>531</v>
      </c>
      <c r="C5" s="74"/>
      <c r="D5" s="75"/>
      <c r="E5" s="76"/>
      <c r="F5" s="74"/>
      <c r="G5" s="83"/>
      <c r="H5" s="64"/>
    </row>
    <row r="6" spans="2:8" ht="15">
      <c r="B6" s="5" t="s">
        <v>662</v>
      </c>
      <c r="C6" s="74"/>
      <c r="D6" s="75"/>
      <c r="E6" s="76"/>
      <c r="F6" s="74"/>
      <c r="G6" s="83"/>
      <c r="H6" s="64"/>
    </row>
    <row r="7" spans="2:8" ht="34.5" customHeight="1">
      <c r="B7" s="7" t="s">
        <v>2</v>
      </c>
      <c r="C7" s="7" t="s">
        <v>3</v>
      </c>
      <c r="D7" s="8" t="s">
        <v>4</v>
      </c>
      <c r="E7" s="84" t="s">
        <v>5</v>
      </c>
      <c r="F7" s="9" t="s">
        <v>6</v>
      </c>
      <c r="G7" s="85" t="s">
        <v>365</v>
      </c>
      <c r="H7" s="55" t="s">
        <v>7</v>
      </c>
    </row>
    <row r="8" spans="2:8" ht="15">
      <c r="B8" s="5" t="s">
        <v>8</v>
      </c>
      <c r="C8" s="11"/>
      <c r="D8" s="12"/>
      <c r="E8" s="86"/>
      <c r="F8" s="14"/>
      <c r="G8" s="87"/>
      <c r="H8" s="29"/>
    </row>
    <row r="9" spans="2:8" ht="15">
      <c r="B9" s="15" t="s">
        <v>9</v>
      </c>
      <c r="C9" s="11"/>
      <c r="D9" s="28"/>
      <c r="E9" s="86"/>
      <c r="F9" s="14"/>
      <c r="G9" s="87"/>
      <c r="H9" s="29"/>
    </row>
    <row r="10" spans="2:11" ht="15">
      <c r="B10" s="17" t="s">
        <v>24</v>
      </c>
      <c r="C10" s="17" t="s">
        <v>25</v>
      </c>
      <c r="D10" s="30">
        <v>2222500</v>
      </c>
      <c r="E10" s="86">
        <v>17206.6</v>
      </c>
      <c r="F10" s="20">
        <v>5.05</v>
      </c>
      <c r="G10" s="88"/>
      <c r="H10" s="31" t="s">
        <v>26</v>
      </c>
      <c r="J10" s="89" t="s">
        <v>3</v>
      </c>
      <c r="K10" s="90" t="s">
        <v>532</v>
      </c>
    </row>
    <row r="11" spans="2:13" ht="15">
      <c r="B11" s="17" t="s">
        <v>27</v>
      </c>
      <c r="C11" s="17" t="s">
        <v>28</v>
      </c>
      <c r="D11" s="18">
        <v>3220900</v>
      </c>
      <c r="E11" s="86">
        <v>12991.5</v>
      </c>
      <c r="F11" s="91">
        <v>3.81</v>
      </c>
      <c r="G11" s="92"/>
      <c r="H11" s="27" t="s">
        <v>29</v>
      </c>
      <c r="J11" s="93" t="s">
        <v>16</v>
      </c>
      <c r="K11" s="94">
        <v>25.649999999999995</v>
      </c>
      <c r="M11" s="95">
        <f aca="true" t="shared" si="0" ref="M11:M46">+_xlfn.SUMIFS(F$1:F$65536,C$1:C$65536,J11)</f>
        <v>25.649999999999995</v>
      </c>
    </row>
    <row r="12" spans="2:13" ht="15">
      <c r="B12" s="17" t="s">
        <v>50</v>
      </c>
      <c r="C12" s="17" t="s">
        <v>21</v>
      </c>
      <c r="D12" s="18">
        <v>1251250</v>
      </c>
      <c r="E12" s="86">
        <v>11115.48</v>
      </c>
      <c r="F12" s="91">
        <v>3.26</v>
      </c>
      <c r="G12" s="92"/>
      <c r="H12" s="27" t="s">
        <v>51</v>
      </c>
      <c r="J12" s="93" t="s">
        <v>35</v>
      </c>
      <c r="K12" s="94">
        <v>10.889999999999997</v>
      </c>
      <c r="M12" s="95">
        <f t="shared" si="0"/>
        <v>10.889999999999997</v>
      </c>
    </row>
    <row r="13" spans="2:13" ht="15">
      <c r="B13" s="17" t="s">
        <v>10</v>
      </c>
      <c r="C13" s="17" t="s">
        <v>11</v>
      </c>
      <c r="D13" s="18">
        <v>813025</v>
      </c>
      <c r="E13" s="86">
        <v>10627.86</v>
      </c>
      <c r="F13" s="91">
        <v>3.12</v>
      </c>
      <c r="G13" s="92"/>
      <c r="H13" s="27" t="s">
        <v>12</v>
      </c>
      <c r="J13" s="93" t="s">
        <v>11</v>
      </c>
      <c r="K13" s="94">
        <v>6.21</v>
      </c>
      <c r="M13" s="95">
        <f t="shared" si="0"/>
        <v>6.21</v>
      </c>
    </row>
    <row r="14" spans="2:13" ht="15">
      <c r="B14" s="17" t="s">
        <v>88</v>
      </c>
      <c r="C14" s="17" t="s">
        <v>35</v>
      </c>
      <c r="D14" s="18">
        <v>370200</v>
      </c>
      <c r="E14" s="86">
        <v>8849.26</v>
      </c>
      <c r="F14" s="91">
        <v>2.6</v>
      </c>
      <c r="G14" s="92"/>
      <c r="H14" s="27" t="s">
        <v>89</v>
      </c>
      <c r="J14" s="93" t="s">
        <v>28</v>
      </c>
      <c r="K14" s="94">
        <v>5.9</v>
      </c>
      <c r="M14" s="95">
        <f t="shared" si="0"/>
        <v>5.9</v>
      </c>
    </row>
    <row r="15" spans="2:13" ht="15">
      <c r="B15" s="17" t="s">
        <v>48</v>
      </c>
      <c r="C15" s="17" t="s">
        <v>35</v>
      </c>
      <c r="D15" s="18">
        <v>114125</v>
      </c>
      <c r="E15" s="86">
        <v>8285.42</v>
      </c>
      <c r="F15" s="91">
        <v>2.43</v>
      </c>
      <c r="G15" s="92"/>
      <c r="H15" s="27" t="s">
        <v>49</v>
      </c>
      <c r="J15" s="93" t="s">
        <v>25</v>
      </c>
      <c r="K15" s="94">
        <v>5.8</v>
      </c>
      <c r="M15" s="95">
        <f t="shared" si="0"/>
        <v>5.8</v>
      </c>
    </row>
    <row r="16" spans="2:13" ht="15">
      <c r="B16" s="17" t="s">
        <v>382</v>
      </c>
      <c r="C16" s="17" t="s">
        <v>58</v>
      </c>
      <c r="D16" s="18">
        <v>2629500</v>
      </c>
      <c r="E16" s="86">
        <v>7868.78</v>
      </c>
      <c r="F16" s="91">
        <v>2.31</v>
      </c>
      <c r="G16" s="92"/>
      <c r="H16" s="27" t="s">
        <v>383</v>
      </c>
      <c r="J16" s="93" t="s">
        <v>21</v>
      </c>
      <c r="K16" s="94">
        <v>4.72</v>
      </c>
      <c r="M16" s="95">
        <f t="shared" si="0"/>
        <v>4.72</v>
      </c>
    </row>
    <row r="17" spans="2:13" ht="15">
      <c r="B17" s="17" t="s">
        <v>392</v>
      </c>
      <c r="C17" s="17" t="s">
        <v>55</v>
      </c>
      <c r="D17" s="18">
        <v>647500</v>
      </c>
      <c r="E17" s="86">
        <v>7535.28</v>
      </c>
      <c r="F17" s="91">
        <v>2.21</v>
      </c>
      <c r="G17" s="92"/>
      <c r="H17" s="27" t="s">
        <v>393</v>
      </c>
      <c r="J17" s="93" t="s">
        <v>55</v>
      </c>
      <c r="K17" s="94">
        <v>4.47</v>
      </c>
      <c r="M17" s="95">
        <f t="shared" si="0"/>
        <v>4.47</v>
      </c>
    </row>
    <row r="18" spans="2:13" ht="15">
      <c r="B18" s="17" t="s">
        <v>85</v>
      </c>
      <c r="C18" s="17" t="s">
        <v>62</v>
      </c>
      <c r="D18" s="18">
        <v>2331000</v>
      </c>
      <c r="E18" s="86">
        <v>6721.44</v>
      </c>
      <c r="F18" s="91">
        <v>1.97</v>
      </c>
      <c r="G18" s="92"/>
      <c r="H18" s="27" t="s">
        <v>86</v>
      </c>
      <c r="J18" s="93" t="s">
        <v>23</v>
      </c>
      <c r="K18" s="94">
        <v>4.38</v>
      </c>
      <c r="M18" s="95">
        <f t="shared" si="0"/>
        <v>4.38</v>
      </c>
    </row>
    <row r="19" spans="2:13" ht="15">
      <c r="B19" s="17" t="s">
        <v>38</v>
      </c>
      <c r="C19" s="17" t="s">
        <v>11</v>
      </c>
      <c r="D19" s="18">
        <v>1145000</v>
      </c>
      <c r="E19" s="86">
        <v>6101.13</v>
      </c>
      <c r="F19" s="91">
        <v>1.79</v>
      </c>
      <c r="G19" s="92"/>
      <c r="H19" s="27" t="s">
        <v>39</v>
      </c>
      <c r="J19" s="93" t="s">
        <v>30</v>
      </c>
      <c r="K19" s="94">
        <v>3.4399999999999995</v>
      </c>
      <c r="M19" s="95">
        <f t="shared" si="0"/>
        <v>3.4399999999999995</v>
      </c>
    </row>
    <row r="20" spans="2:13" ht="15">
      <c r="B20" s="17" t="s">
        <v>134</v>
      </c>
      <c r="C20" s="17" t="s">
        <v>28</v>
      </c>
      <c r="D20" s="18">
        <v>4394500</v>
      </c>
      <c r="E20" s="86">
        <v>5352.5</v>
      </c>
      <c r="F20" s="91">
        <v>1.57</v>
      </c>
      <c r="G20" s="92"/>
      <c r="H20" s="27" t="s">
        <v>135</v>
      </c>
      <c r="J20" s="93" t="s">
        <v>58</v>
      </c>
      <c r="K20" s="94">
        <v>3.4299999999999997</v>
      </c>
      <c r="M20" s="95">
        <f t="shared" si="0"/>
        <v>3.4299999999999997</v>
      </c>
    </row>
    <row r="21" spans="2:13" ht="15">
      <c r="B21" s="17" t="s">
        <v>253</v>
      </c>
      <c r="C21" s="17" t="s">
        <v>72</v>
      </c>
      <c r="D21" s="18">
        <v>30150</v>
      </c>
      <c r="E21" s="86">
        <v>5143.73</v>
      </c>
      <c r="F21" s="91">
        <v>1.51</v>
      </c>
      <c r="G21" s="92"/>
      <c r="H21" s="27" t="s">
        <v>254</v>
      </c>
      <c r="J21" s="93" t="s">
        <v>99</v>
      </c>
      <c r="K21" s="94">
        <v>2.89</v>
      </c>
      <c r="M21" s="95">
        <f t="shared" si="0"/>
        <v>2.89</v>
      </c>
    </row>
    <row r="22" spans="2:13" ht="15">
      <c r="B22" s="17" t="s">
        <v>259</v>
      </c>
      <c r="C22" s="17" t="s">
        <v>110</v>
      </c>
      <c r="D22" s="18">
        <v>3135600</v>
      </c>
      <c r="E22" s="86">
        <v>5096.92</v>
      </c>
      <c r="F22" s="91">
        <v>1.5</v>
      </c>
      <c r="G22" s="92"/>
      <c r="H22" s="27" t="s">
        <v>260</v>
      </c>
      <c r="J22" s="93" t="s">
        <v>62</v>
      </c>
      <c r="K22" s="94">
        <v>2.6399999999999997</v>
      </c>
      <c r="M22" s="95">
        <f t="shared" si="0"/>
        <v>2.6399999999999997</v>
      </c>
    </row>
    <row r="23" spans="2:13" ht="15">
      <c r="B23" s="17" t="s">
        <v>94</v>
      </c>
      <c r="C23" s="17" t="s">
        <v>23</v>
      </c>
      <c r="D23" s="18">
        <v>1625400</v>
      </c>
      <c r="E23" s="86">
        <v>4996.48</v>
      </c>
      <c r="F23" s="91">
        <v>1.47</v>
      </c>
      <c r="G23" s="92"/>
      <c r="H23" s="27" t="s">
        <v>95</v>
      </c>
      <c r="J23" s="93" t="s">
        <v>110</v>
      </c>
      <c r="K23" s="94">
        <v>2.5900000000000003</v>
      </c>
      <c r="M23" s="95">
        <f t="shared" si="0"/>
        <v>2.5900000000000003</v>
      </c>
    </row>
    <row r="24" spans="2:13" ht="15">
      <c r="B24" s="17" t="s">
        <v>65</v>
      </c>
      <c r="C24" s="17" t="s">
        <v>11</v>
      </c>
      <c r="D24" s="18">
        <v>4469750</v>
      </c>
      <c r="E24" s="86">
        <v>4404.94</v>
      </c>
      <c r="F24" s="91">
        <v>1.29</v>
      </c>
      <c r="G24" s="92"/>
      <c r="H24" s="27" t="s">
        <v>66</v>
      </c>
      <c r="J24" s="93" t="s">
        <v>90</v>
      </c>
      <c r="K24" s="94">
        <v>2.16</v>
      </c>
      <c r="M24" s="95">
        <f t="shared" si="0"/>
        <v>2.16</v>
      </c>
    </row>
    <row r="25" spans="2:13" ht="15">
      <c r="B25" s="17" t="s">
        <v>533</v>
      </c>
      <c r="C25" s="17" t="s">
        <v>90</v>
      </c>
      <c r="D25" s="18">
        <v>457100</v>
      </c>
      <c r="E25" s="86">
        <v>4296.05</v>
      </c>
      <c r="F25" s="91">
        <v>1.26</v>
      </c>
      <c r="G25" s="92"/>
      <c r="H25" s="27" t="s">
        <v>534</v>
      </c>
      <c r="J25" s="93" t="s">
        <v>72</v>
      </c>
      <c r="K25" s="94">
        <v>2.0300000000000002</v>
      </c>
      <c r="M25" s="95">
        <f t="shared" si="0"/>
        <v>2.0300000000000002</v>
      </c>
    </row>
    <row r="26" spans="2:13" ht="15">
      <c r="B26" s="17" t="s">
        <v>193</v>
      </c>
      <c r="C26" s="17" t="s">
        <v>35</v>
      </c>
      <c r="D26" s="18">
        <v>196075</v>
      </c>
      <c r="E26" s="86">
        <v>4287.96</v>
      </c>
      <c r="F26" s="91">
        <v>1.26</v>
      </c>
      <c r="G26" s="92"/>
      <c r="H26" s="27" t="s">
        <v>194</v>
      </c>
      <c r="J26" s="93" t="s">
        <v>52</v>
      </c>
      <c r="K26" s="94">
        <v>2.02</v>
      </c>
      <c r="M26" s="95">
        <f t="shared" si="0"/>
        <v>2.02</v>
      </c>
    </row>
    <row r="27" spans="2:13" ht="15">
      <c r="B27" s="17" t="s">
        <v>338</v>
      </c>
      <c r="C27" s="17" t="s">
        <v>35</v>
      </c>
      <c r="D27" s="18">
        <v>6630000</v>
      </c>
      <c r="E27" s="86">
        <v>4094.03</v>
      </c>
      <c r="F27" s="91">
        <v>1.2</v>
      </c>
      <c r="G27" s="92"/>
      <c r="H27" s="27" t="s">
        <v>535</v>
      </c>
      <c r="J27" s="93" t="s">
        <v>101</v>
      </c>
      <c r="K27" s="94">
        <v>0.98</v>
      </c>
      <c r="M27" s="95">
        <f t="shared" si="0"/>
        <v>0.98</v>
      </c>
    </row>
    <row r="28" spans="2:13" ht="15">
      <c r="B28" s="17" t="s">
        <v>148</v>
      </c>
      <c r="C28" s="17" t="s">
        <v>35</v>
      </c>
      <c r="D28" s="18">
        <v>1086000</v>
      </c>
      <c r="E28" s="86">
        <v>3898.2</v>
      </c>
      <c r="F28" s="91">
        <v>1.14</v>
      </c>
      <c r="G28" s="92"/>
      <c r="H28" s="27" t="s">
        <v>149</v>
      </c>
      <c r="J28" s="93" t="s">
        <v>104</v>
      </c>
      <c r="K28" s="94">
        <v>0.91</v>
      </c>
      <c r="M28" s="95">
        <f t="shared" si="0"/>
        <v>0.91</v>
      </c>
    </row>
    <row r="29" spans="2:13" ht="15">
      <c r="B29" s="17" t="s">
        <v>536</v>
      </c>
      <c r="C29" s="17" t="s">
        <v>30</v>
      </c>
      <c r="D29" s="18">
        <v>1115400</v>
      </c>
      <c r="E29" s="86">
        <v>3887.17</v>
      </c>
      <c r="F29" s="91">
        <v>1.14</v>
      </c>
      <c r="G29" s="92"/>
      <c r="H29" s="27" t="s">
        <v>77</v>
      </c>
      <c r="J29" s="93" t="s">
        <v>41</v>
      </c>
      <c r="K29" s="94">
        <v>0.8700000000000001</v>
      </c>
      <c r="M29" s="95">
        <f t="shared" si="0"/>
        <v>0.8700000000000001</v>
      </c>
    </row>
    <row r="30" spans="2:13" ht="15">
      <c r="B30" s="17" t="s">
        <v>207</v>
      </c>
      <c r="C30" s="17" t="s">
        <v>52</v>
      </c>
      <c r="D30" s="18">
        <v>1653230</v>
      </c>
      <c r="E30" s="86">
        <v>3584.2</v>
      </c>
      <c r="F30" s="91">
        <v>1.05</v>
      </c>
      <c r="G30" s="92"/>
      <c r="H30" s="27" t="s">
        <v>208</v>
      </c>
      <c r="J30" s="93" t="s">
        <v>75</v>
      </c>
      <c r="K30" s="94">
        <v>0.8700000000000001</v>
      </c>
      <c r="M30" s="95">
        <f t="shared" si="0"/>
        <v>0.8700000000000001</v>
      </c>
    </row>
    <row r="31" spans="2:13" ht="15">
      <c r="B31" s="17" t="s">
        <v>370</v>
      </c>
      <c r="C31" s="17" t="s">
        <v>110</v>
      </c>
      <c r="D31" s="18">
        <v>157500</v>
      </c>
      <c r="E31" s="86">
        <v>3173.23</v>
      </c>
      <c r="F31" s="91">
        <v>0.93</v>
      </c>
      <c r="G31" s="92"/>
      <c r="H31" s="27" t="s">
        <v>371</v>
      </c>
      <c r="J31" s="93" t="s">
        <v>113</v>
      </c>
      <c r="K31" s="94">
        <v>0.79</v>
      </c>
      <c r="M31" s="95">
        <f t="shared" si="0"/>
        <v>0.79</v>
      </c>
    </row>
    <row r="32" spans="2:13" ht="15">
      <c r="B32" s="17" t="s">
        <v>118</v>
      </c>
      <c r="C32" s="17" t="s">
        <v>55</v>
      </c>
      <c r="D32" s="18">
        <v>47550</v>
      </c>
      <c r="E32" s="86">
        <v>2926.89</v>
      </c>
      <c r="F32" s="91">
        <v>0.86</v>
      </c>
      <c r="G32" s="92"/>
      <c r="H32" s="27" t="s">
        <v>119</v>
      </c>
      <c r="J32" s="93" t="s">
        <v>78</v>
      </c>
      <c r="K32" s="94">
        <v>0.74</v>
      </c>
      <c r="M32" s="95">
        <f t="shared" si="0"/>
        <v>0.74</v>
      </c>
    </row>
    <row r="33" spans="2:13" ht="15">
      <c r="B33" s="17" t="s">
        <v>108</v>
      </c>
      <c r="C33" s="17" t="s">
        <v>35</v>
      </c>
      <c r="D33" s="18">
        <v>2454000</v>
      </c>
      <c r="E33" s="86">
        <v>2786.52</v>
      </c>
      <c r="F33" s="91">
        <v>0.82</v>
      </c>
      <c r="G33" s="92"/>
      <c r="H33" s="27" t="s">
        <v>109</v>
      </c>
      <c r="J33" s="93" t="s">
        <v>84</v>
      </c>
      <c r="K33" s="94">
        <v>0.6699999999999999</v>
      </c>
      <c r="M33" s="95">
        <f t="shared" si="0"/>
        <v>0.6699999999999999</v>
      </c>
    </row>
    <row r="34" spans="2:13" ht="15">
      <c r="B34" s="17" t="s">
        <v>40</v>
      </c>
      <c r="C34" s="17" t="s">
        <v>41</v>
      </c>
      <c r="D34" s="18">
        <v>360100</v>
      </c>
      <c r="E34" s="86">
        <v>2771.33</v>
      </c>
      <c r="F34" s="91">
        <v>0.81</v>
      </c>
      <c r="G34" s="92"/>
      <c r="H34" s="27" t="s">
        <v>42</v>
      </c>
      <c r="J34" s="93" t="s">
        <v>47</v>
      </c>
      <c r="K34" s="94">
        <v>0.54</v>
      </c>
      <c r="M34" s="95">
        <f t="shared" si="0"/>
        <v>0.54</v>
      </c>
    </row>
    <row r="35" spans="2:13" ht="15">
      <c r="B35" s="17" t="s">
        <v>56</v>
      </c>
      <c r="C35" s="17" t="s">
        <v>52</v>
      </c>
      <c r="D35" s="18">
        <v>1161000</v>
      </c>
      <c r="E35" s="86">
        <v>2770.73</v>
      </c>
      <c r="F35" s="91">
        <v>0.81</v>
      </c>
      <c r="G35" s="92"/>
      <c r="H35" s="27" t="s">
        <v>57</v>
      </c>
      <c r="J35" s="93" t="s">
        <v>96</v>
      </c>
      <c r="K35" s="94">
        <v>0.45</v>
      </c>
      <c r="M35" s="95">
        <f t="shared" si="0"/>
        <v>0.45</v>
      </c>
    </row>
    <row r="36" spans="2:13" ht="15">
      <c r="B36" s="17" t="s">
        <v>414</v>
      </c>
      <c r="C36" s="17" t="s">
        <v>23</v>
      </c>
      <c r="D36" s="18">
        <v>293400</v>
      </c>
      <c r="E36" s="86">
        <v>2744.46</v>
      </c>
      <c r="F36" s="91">
        <v>0.81</v>
      </c>
      <c r="G36" s="92"/>
      <c r="H36" s="27" t="s">
        <v>415</v>
      </c>
      <c r="J36" s="93" t="s">
        <v>67</v>
      </c>
      <c r="K36" s="94">
        <v>0.31000000000000005</v>
      </c>
      <c r="M36" s="95">
        <f t="shared" si="0"/>
        <v>0.31000000000000005</v>
      </c>
    </row>
    <row r="37" spans="2:13" ht="15">
      <c r="B37" s="17" t="s">
        <v>146</v>
      </c>
      <c r="C37" s="17" t="s">
        <v>25</v>
      </c>
      <c r="D37" s="18">
        <v>378400</v>
      </c>
      <c r="E37" s="86">
        <v>2543.42</v>
      </c>
      <c r="F37" s="91">
        <v>0.75</v>
      </c>
      <c r="G37" s="92"/>
      <c r="H37" s="27" t="s">
        <v>147</v>
      </c>
      <c r="J37" s="93" t="s">
        <v>18</v>
      </c>
      <c r="K37" s="94">
        <v>0.29000000000000004</v>
      </c>
      <c r="M37" s="95">
        <f t="shared" si="0"/>
        <v>0.29000000000000004</v>
      </c>
    </row>
    <row r="38" spans="2:13" ht="15">
      <c r="B38" s="17" t="s">
        <v>231</v>
      </c>
      <c r="C38" s="17" t="s">
        <v>101</v>
      </c>
      <c r="D38" s="18">
        <v>1065000</v>
      </c>
      <c r="E38" s="86">
        <v>2393.06</v>
      </c>
      <c r="F38" s="91">
        <v>0.7</v>
      </c>
      <c r="G38" s="92"/>
      <c r="H38" s="27" t="s">
        <v>232</v>
      </c>
      <c r="J38" s="93" t="s">
        <v>14</v>
      </c>
      <c r="K38" s="94">
        <v>0.24</v>
      </c>
      <c r="M38" s="95">
        <f t="shared" si="0"/>
        <v>0.24</v>
      </c>
    </row>
    <row r="39" spans="2:13" ht="15">
      <c r="B39" s="17" t="s">
        <v>330</v>
      </c>
      <c r="C39" s="17" t="s">
        <v>21</v>
      </c>
      <c r="D39" s="18">
        <v>475200</v>
      </c>
      <c r="E39" s="86">
        <v>2325.63</v>
      </c>
      <c r="F39" s="91">
        <v>0.68</v>
      </c>
      <c r="G39" s="92"/>
      <c r="H39" s="27" t="s">
        <v>537</v>
      </c>
      <c r="J39" s="93" t="s">
        <v>81</v>
      </c>
      <c r="K39" s="94">
        <v>0.18</v>
      </c>
      <c r="M39" s="95">
        <f t="shared" si="0"/>
        <v>0.18</v>
      </c>
    </row>
    <row r="40" spans="2:13" ht="15">
      <c r="B40" s="17" t="s">
        <v>538</v>
      </c>
      <c r="C40" s="17" t="s">
        <v>104</v>
      </c>
      <c r="D40" s="18">
        <v>671600</v>
      </c>
      <c r="E40" s="86">
        <v>2216.62</v>
      </c>
      <c r="F40" s="91">
        <v>0.65</v>
      </c>
      <c r="G40" s="92"/>
      <c r="H40" s="27" t="s">
        <v>539</v>
      </c>
      <c r="J40" s="93" t="s">
        <v>116</v>
      </c>
      <c r="K40" s="94">
        <v>0.18</v>
      </c>
      <c r="M40" s="95">
        <f t="shared" si="0"/>
        <v>0.18</v>
      </c>
    </row>
    <row r="41" spans="2:13" ht="15">
      <c r="B41" s="17" t="s">
        <v>269</v>
      </c>
      <c r="C41" s="17" t="s">
        <v>35</v>
      </c>
      <c r="D41" s="18">
        <v>1668000</v>
      </c>
      <c r="E41" s="86">
        <v>2052.47</v>
      </c>
      <c r="F41" s="91">
        <v>0.6</v>
      </c>
      <c r="G41" s="92"/>
      <c r="H41" s="27" t="s">
        <v>270</v>
      </c>
      <c r="J41" s="93" t="s">
        <v>93</v>
      </c>
      <c r="K41" s="94">
        <v>0.07</v>
      </c>
      <c r="M41" s="95">
        <f t="shared" si="0"/>
        <v>0.07</v>
      </c>
    </row>
    <row r="42" spans="2:13" ht="15">
      <c r="B42" s="17" t="s">
        <v>140</v>
      </c>
      <c r="C42" s="17" t="s">
        <v>75</v>
      </c>
      <c r="D42" s="18">
        <v>1339200</v>
      </c>
      <c r="E42" s="86">
        <v>2023.53</v>
      </c>
      <c r="F42" s="91">
        <v>0.59</v>
      </c>
      <c r="G42" s="92"/>
      <c r="H42" s="27" t="s">
        <v>141</v>
      </c>
      <c r="J42" s="93" t="s">
        <v>60</v>
      </c>
      <c r="K42" s="94">
        <v>0.02</v>
      </c>
      <c r="M42" s="95">
        <f t="shared" si="0"/>
        <v>0.02</v>
      </c>
    </row>
    <row r="43" spans="2:13" ht="15">
      <c r="B43" s="17" t="s">
        <v>128</v>
      </c>
      <c r="C43" s="17" t="s">
        <v>23</v>
      </c>
      <c r="D43" s="18">
        <v>5061600</v>
      </c>
      <c r="E43" s="86">
        <v>2009.46</v>
      </c>
      <c r="F43" s="91">
        <v>0.59</v>
      </c>
      <c r="G43" s="92"/>
      <c r="H43" s="27" t="s">
        <v>129</v>
      </c>
      <c r="J43" s="93" t="s">
        <v>87</v>
      </c>
      <c r="K43" s="94">
        <v>0.01</v>
      </c>
      <c r="M43" s="95">
        <f t="shared" si="0"/>
        <v>0.01</v>
      </c>
    </row>
    <row r="44" spans="2:13" ht="15">
      <c r="B44" s="17" t="s">
        <v>142</v>
      </c>
      <c r="C44" s="17" t="s">
        <v>30</v>
      </c>
      <c r="D44" s="18">
        <v>651000</v>
      </c>
      <c r="E44" s="86">
        <v>1995.32</v>
      </c>
      <c r="F44" s="91">
        <v>0.59</v>
      </c>
      <c r="G44" s="92"/>
      <c r="H44" s="27" t="s">
        <v>143</v>
      </c>
      <c r="J44" s="93" t="s">
        <v>107</v>
      </c>
      <c r="K44" s="94">
        <v>0.01</v>
      </c>
      <c r="M44" s="95">
        <f t="shared" si="0"/>
        <v>0.01</v>
      </c>
    </row>
    <row r="45" spans="2:13" ht="15">
      <c r="B45" s="17" t="s">
        <v>161</v>
      </c>
      <c r="C45" s="17" t="s">
        <v>84</v>
      </c>
      <c r="D45" s="18">
        <v>83050</v>
      </c>
      <c r="E45" s="86">
        <v>1966.79</v>
      </c>
      <c r="F45" s="91">
        <v>0.58</v>
      </c>
      <c r="G45" s="92"/>
      <c r="H45" s="27" t="s">
        <v>162</v>
      </c>
      <c r="J45" s="93" t="s">
        <v>117</v>
      </c>
      <c r="K45" s="94">
        <v>0</v>
      </c>
      <c r="M45" s="95">
        <f t="shared" si="0"/>
        <v>0</v>
      </c>
    </row>
    <row r="46" spans="2:13" ht="15">
      <c r="B46" s="17" t="s">
        <v>540</v>
      </c>
      <c r="C46" s="17" t="s">
        <v>28</v>
      </c>
      <c r="D46" s="18">
        <v>1560900</v>
      </c>
      <c r="E46" s="86">
        <v>1775.52</v>
      </c>
      <c r="F46" s="91">
        <v>0.52</v>
      </c>
      <c r="G46" s="92"/>
      <c r="H46" s="27" t="s">
        <v>541</v>
      </c>
      <c r="J46" s="93" t="s">
        <v>542</v>
      </c>
      <c r="K46" s="94">
        <v>2.65</v>
      </c>
      <c r="M46" s="95">
        <f t="shared" si="0"/>
        <v>0</v>
      </c>
    </row>
    <row r="47" spans="2:13" ht="15">
      <c r="B47" s="17" t="s">
        <v>441</v>
      </c>
      <c r="C47" s="17" t="s">
        <v>90</v>
      </c>
      <c r="D47" s="18">
        <v>97825</v>
      </c>
      <c r="E47" s="86">
        <v>1635.83</v>
      </c>
      <c r="F47" s="91">
        <v>0.48</v>
      </c>
      <c r="G47" s="92"/>
      <c r="H47" s="27" t="s">
        <v>442</v>
      </c>
      <c r="J47" s="93"/>
      <c r="K47" s="94"/>
      <c r="M47" s="95"/>
    </row>
    <row r="48" spans="2:13" ht="15">
      <c r="B48" s="17" t="s">
        <v>167</v>
      </c>
      <c r="C48" s="17" t="s">
        <v>78</v>
      </c>
      <c r="D48" s="18">
        <v>126875</v>
      </c>
      <c r="E48" s="86">
        <v>1618.29</v>
      </c>
      <c r="F48" s="91">
        <v>0.47</v>
      </c>
      <c r="G48" s="92"/>
      <c r="H48" s="27" t="s">
        <v>168</v>
      </c>
      <c r="J48" s="93"/>
      <c r="K48" s="94"/>
      <c r="M48" s="95"/>
    </row>
    <row r="49" spans="2:13" ht="15">
      <c r="B49" s="17" t="s">
        <v>243</v>
      </c>
      <c r="C49" s="17" t="s">
        <v>113</v>
      </c>
      <c r="D49" s="18">
        <v>752400</v>
      </c>
      <c r="E49" s="86">
        <v>1586.06</v>
      </c>
      <c r="F49" s="91">
        <v>0.47</v>
      </c>
      <c r="G49" s="92"/>
      <c r="H49" s="27" t="s">
        <v>244</v>
      </c>
      <c r="J49" s="93"/>
      <c r="K49" s="94"/>
      <c r="M49" s="95">
        <f>+_xlfn.SUMIFS(F:F,C:C,J49)</f>
        <v>0</v>
      </c>
    </row>
    <row r="50" spans="2:13" ht="15">
      <c r="B50" s="17" t="s">
        <v>222</v>
      </c>
      <c r="C50" s="17" t="s">
        <v>23</v>
      </c>
      <c r="D50" s="18">
        <v>1139000</v>
      </c>
      <c r="E50" s="86">
        <v>1468.17</v>
      </c>
      <c r="F50" s="91">
        <v>0.43</v>
      </c>
      <c r="G50" s="92"/>
      <c r="H50" s="27" t="s">
        <v>223</v>
      </c>
      <c r="J50" s="93"/>
      <c r="K50" s="94"/>
      <c r="M50" s="96"/>
    </row>
    <row r="51" spans="2:13" ht="15">
      <c r="B51" s="17" t="s">
        <v>138</v>
      </c>
      <c r="C51" s="17" t="s">
        <v>58</v>
      </c>
      <c r="D51" s="18">
        <v>189550</v>
      </c>
      <c r="E51" s="86">
        <v>1455.84</v>
      </c>
      <c r="F51" s="91">
        <v>0.43</v>
      </c>
      <c r="G51" s="92"/>
      <c r="H51" s="27" t="s">
        <v>139</v>
      </c>
      <c r="J51" s="93"/>
      <c r="K51" s="94"/>
      <c r="M51" s="95"/>
    </row>
    <row r="52" spans="2:13" ht="15">
      <c r="B52" s="17" t="s">
        <v>245</v>
      </c>
      <c r="C52" s="17" t="s">
        <v>21</v>
      </c>
      <c r="D52" s="18">
        <v>193500</v>
      </c>
      <c r="E52" s="86">
        <v>1446.03</v>
      </c>
      <c r="F52" s="91">
        <v>0.42</v>
      </c>
      <c r="G52" s="92"/>
      <c r="H52" s="27" t="s">
        <v>246</v>
      </c>
      <c r="J52" s="93"/>
      <c r="K52" s="94"/>
      <c r="M52" s="95"/>
    </row>
    <row r="53" spans="2:13" ht="15">
      <c r="B53" s="17" t="s">
        <v>543</v>
      </c>
      <c r="C53" s="17" t="s">
        <v>55</v>
      </c>
      <c r="D53" s="18">
        <v>1136200</v>
      </c>
      <c r="E53" s="86">
        <v>1420.82</v>
      </c>
      <c r="F53" s="91">
        <v>0.42</v>
      </c>
      <c r="G53" s="92"/>
      <c r="H53" s="27" t="s">
        <v>544</v>
      </c>
      <c r="J53" s="93"/>
      <c r="K53" s="94"/>
      <c r="M53" s="95"/>
    </row>
    <row r="54" spans="2:13" ht="15">
      <c r="B54" s="17" t="s">
        <v>150</v>
      </c>
      <c r="C54" s="17" t="s">
        <v>62</v>
      </c>
      <c r="D54" s="18">
        <v>274500</v>
      </c>
      <c r="E54" s="86">
        <v>1344.64</v>
      </c>
      <c r="F54" s="91">
        <v>0.39</v>
      </c>
      <c r="G54" s="92"/>
      <c r="H54" s="27" t="s">
        <v>151</v>
      </c>
      <c r="J54" s="93"/>
      <c r="K54" s="94"/>
      <c r="M54" s="95"/>
    </row>
    <row r="55" spans="2:13" ht="15">
      <c r="B55" s="17" t="s">
        <v>545</v>
      </c>
      <c r="C55" s="17" t="s">
        <v>47</v>
      </c>
      <c r="D55" s="18">
        <v>630000</v>
      </c>
      <c r="E55" s="86">
        <v>1222.2</v>
      </c>
      <c r="F55" s="91">
        <v>0.36</v>
      </c>
      <c r="G55" s="92"/>
      <c r="H55" s="27" t="s">
        <v>546</v>
      </c>
      <c r="J55" s="93"/>
      <c r="K55" s="94"/>
      <c r="M55" s="95"/>
    </row>
    <row r="56" spans="2:13" ht="15">
      <c r="B56" s="17" t="s">
        <v>53</v>
      </c>
      <c r="C56" s="17" t="s">
        <v>30</v>
      </c>
      <c r="D56" s="18">
        <v>160650</v>
      </c>
      <c r="E56" s="86">
        <v>1200.14</v>
      </c>
      <c r="F56" s="91">
        <v>0.35</v>
      </c>
      <c r="G56" s="92"/>
      <c r="H56" s="27" t="s">
        <v>54</v>
      </c>
      <c r="J56" s="93"/>
      <c r="K56" s="94"/>
      <c r="M56" s="95"/>
    </row>
    <row r="57" spans="2:13" ht="15">
      <c r="B57" s="17" t="s">
        <v>547</v>
      </c>
      <c r="C57" s="17" t="s">
        <v>90</v>
      </c>
      <c r="D57" s="18">
        <v>3024000</v>
      </c>
      <c r="E57" s="86">
        <v>1097.71</v>
      </c>
      <c r="F57" s="91">
        <v>0.32</v>
      </c>
      <c r="G57" s="92"/>
      <c r="H57" s="27" t="s">
        <v>548</v>
      </c>
      <c r="J57" s="93"/>
      <c r="K57" s="94"/>
      <c r="M57" s="95"/>
    </row>
    <row r="58" spans="2:13" ht="15">
      <c r="B58" s="17" t="s">
        <v>255</v>
      </c>
      <c r="C58" s="17" t="s">
        <v>113</v>
      </c>
      <c r="D58" s="18">
        <v>73150</v>
      </c>
      <c r="E58" s="86">
        <v>1086.2</v>
      </c>
      <c r="F58" s="91">
        <v>0.32</v>
      </c>
      <c r="G58" s="92"/>
      <c r="H58" s="27" t="s">
        <v>256</v>
      </c>
      <c r="J58" s="93"/>
      <c r="K58" s="94"/>
      <c r="M58" s="95"/>
    </row>
    <row r="59" spans="2:13" ht="15">
      <c r="B59" s="17" t="s">
        <v>340</v>
      </c>
      <c r="C59" s="17" t="s">
        <v>58</v>
      </c>
      <c r="D59" s="18">
        <v>487200</v>
      </c>
      <c r="E59" s="86">
        <v>1020.68</v>
      </c>
      <c r="F59" s="91">
        <v>0.3</v>
      </c>
      <c r="G59" s="92"/>
      <c r="H59" s="27" t="s">
        <v>549</v>
      </c>
      <c r="J59" s="93"/>
      <c r="K59" s="94"/>
      <c r="M59" s="95"/>
    </row>
    <row r="60" spans="2:13" ht="15">
      <c r="B60" s="17" t="s">
        <v>132</v>
      </c>
      <c r="C60" s="17" t="s">
        <v>72</v>
      </c>
      <c r="D60" s="18">
        <v>130650</v>
      </c>
      <c r="E60" s="86">
        <v>984.97</v>
      </c>
      <c r="F60" s="91">
        <v>0.29</v>
      </c>
      <c r="G60" s="92"/>
      <c r="H60" s="27" t="s">
        <v>133</v>
      </c>
      <c r="J60" s="93"/>
      <c r="K60" s="94"/>
      <c r="M60" s="95"/>
    </row>
    <row r="61" spans="2:13" ht="15">
      <c r="B61" s="17" t="s">
        <v>160</v>
      </c>
      <c r="C61" s="17" t="s">
        <v>55</v>
      </c>
      <c r="D61" s="18">
        <v>22800</v>
      </c>
      <c r="E61" s="86">
        <v>981.06</v>
      </c>
      <c r="F61" s="91">
        <v>0.29</v>
      </c>
      <c r="G61" s="92"/>
      <c r="H61" s="27" t="s">
        <v>451</v>
      </c>
      <c r="J61" s="93"/>
      <c r="K61" s="94"/>
      <c r="M61" s="95"/>
    </row>
    <row r="62" spans="2:13" ht="15">
      <c r="B62" s="17" t="s">
        <v>183</v>
      </c>
      <c r="C62" s="17" t="s">
        <v>23</v>
      </c>
      <c r="D62" s="18">
        <v>736600</v>
      </c>
      <c r="E62" s="86">
        <v>959.05</v>
      </c>
      <c r="F62" s="91">
        <v>0.28</v>
      </c>
      <c r="G62" s="92"/>
      <c r="H62" s="27" t="s">
        <v>184</v>
      </c>
      <c r="J62" s="93"/>
      <c r="K62" s="94"/>
      <c r="M62" s="95"/>
    </row>
    <row r="63" spans="2:13" ht="15">
      <c r="B63" s="17" t="s">
        <v>195</v>
      </c>
      <c r="C63" s="17" t="s">
        <v>101</v>
      </c>
      <c r="D63" s="18">
        <v>67550</v>
      </c>
      <c r="E63" s="86">
        <v>956.14</v>
      </c>
      <c r="F63" s="91">
        <v>0.28</v>
      </c>
      <c r="G63" s="92"/>
      <c r="H63" s="27" t="s">
        <v>196</v>
      </c>
      <c r="J63" s="93"/>
      <c r="K63" s="94"/>
      <c r="M63" s="95"/>
    </row>
    <row r="64" spans="2:13" ht="15">
      <c r="B64" s="17" t="s">
        <v>165</v>
      </c>
      <c r="C64" s="17" t="s">
        <v>62</v>
      </c>
      <c r="D64" s="18">
        <v>49654</v>
      </c>
      <c r="E64" s="86">
        <v>954.5</v>
      </c>
      <c r="F64" s="91">
        <v>0.28</v>
      </c>
      <c r="G64" s="92"/>
      <c r="H64" s="27" t="s">
        <v>166</v>
      </c>
      <c r="J64" s="93"/>
      <c r="K64" s="94"/>
      <c r="M64" s="95"/>
    </row>
    <row r="65" spans="2:13" ht="15">
      <c r="B65" s="17" t="s">
        <v>226</v>
      </c>
      <c r="C65" s="17" t="s">
        <v>35</v>
      </c>
      <c r="D65" s="18">
        <v>150150</v>
      </c>
      <c r="E65" s="86">
        <v>948.12</v>
      </c>
      <c r="F65" s="91">
        <v>0.28</v>
      </c>
      <c r="G65" s="92"/>
      <c r="H65" s="27" t="s">
        <v>227</v>
      </c>
      <c r="J65" s="93"/>
      <c r="K65" s="94"/>
      <c r="M65" s="95"/>
    </row>
    <row r="66" spans="2:13" ht="15">
      <c r="B66" s="17" t="s">
        <v>154</v>
      </c>
      <c r="C66" s="17" t="s">
        <v>30</v>
      </c>
      <c r="D66" s="18">
        <v>280600</v>
      </c>
      <c r="E66" s="86">
        <v>941.69</v>
      </c>
      <c r="F66" s="91">
        <v>0.28</v>
      </c>
      <c r="G66" s="92"/>
      <c r="H66" s="27" t="s">
        <v>155</v>
      </c>
      <c r="J66" s="93"/>
      <c r="K66" s="94"/>
      <c r="M66" s="95"/>
    </row>
    <row r="67" spans="2:13" ht="15">
      <c r="B67" s="17" t="s">
        <v>68</v>
      </c>
      <c r="C67" s="17" t="s">
        <v>30</v>
      </c>
      <c r="D67" s="18">
        <v>132750</v>
      </c>
      <c r="E67" s="86">
        <v>887.5</v>
      </c>
      <c r="F67" s="91">
        <v>0.26</v>
      </c>
      <c r="G67" s="92"/>
      <c r="H67" s="27" t="s">
        <v>69</v>
      </c>
      <c r="J67" s="93"/>
      <c r="K67" s="94"/>
      <c r="M67" s="95"/>
    </row>
    <row r="68" spans="2:13" ht="15">
      <c r="B68" s="17" t="s">
        <v>79</v>
      </c>
      <c r="C68" s="17" t="s">
        <v>23</v>
      </c>
      <c r="D68" s="18">
        <v>890000</v>
      </c>
      <c r="E68" s="86">
        <v>866.86</v>
      </c>
      <c r="F68" s="91">
        <v>0.25</v>
      </c>
      <c r="G68" s="92"/>
      <c r="H68" s="27" t="s">
        <v>80</v>
      </c>
      <c r="J68" s="93"/>
      <c r="K68" s="94"/>
      <c r="M68" s="95"/>
    </row>
    <row r="69" spans="2:13" ht="15">
      <c r="B69" s="17" t="s">
        <v>179</v>
      </c>
      <c r="C69" s="17" t="s">
        <v>30</v>
      </c>
      <c r="D69" s="18">
        <v>244800</v>
      </c>
      <c r="E69" s="86">
        <v>848.48</v>
      </c>
      <c r="F69" s="91">
        <v>0.25</v>
      </c>
      <c r="G69" s="92"/>
      <c r="H69" s="27" t="s">
        <v>180</v>
      </c>
      <c r="J69" s="93"/>
      <c r="K69" s="94"/>
      <c r="M69" s="95"/>
    </row>
    <row r="70" spans="2:13" ht="15">
      <c r="B70" s="17" t="s">
        <v>124</v>
      </c>
      <c r="C70" s="17" t="s">
        <v>78</v>
      </c>
      <c r="D70" s="18">
        <v>18250</v>
      </c>
      <c r="E70" s="86">
        <v>822.97</v>
      </c>
      <c r="F70" s="91">
        <v>0.24</v>
      </c>
      <c r="G70" s="92"/>
      <c r="H70" s="27" t="s">
        <v>125</v>
      </c>
      <c r="J70" s="93"/>
      <c r="K70" s="94"/>
      <c r="M70" s="95"/>
    </row>
    <row r="71" spans="2:13" ht="15">
      <c r="B71" s="17" t="s">
        <v>348</v>
      </c>
      <c r="C71" s="17" t="s">
        <v>18</v>
      </c>
      <c r="D71" s="18">
        <v>63600</v>
      </c>
      <c r="E71" s="86">
        <v>781.39</v>
      </c>
      <c r="F71" s="91">
        <v>0.23</v>
      </c>
      <c r="G71" s="92"/>
      <c r="H71" s="27" t="s">
        <v>550</v>
      </c>
      <c r="J71" s="93"/>
      <c r="K71" s="94"/>
      <c r="M71" s="95"/>
    </row>
    <row r="72" spans="2:13" ht="15">
      <c r="B72" s="17" t="s">
        <v>551</v>
      </c>
      <c r="C72" s="17" t="s">
        <v>30</v>
      </c>
      <c r="D72" s="18">
        <v>126000</v>
      </c>
      <c r="E72" s="86">
        <v>743.53</v>
      </c>
      <c r="F72" s="91">
        <v>0.22</v>
      </c>
      <c r="G72" s="92"/>
      <c r="H72" s="27" t="s">
        <v>552</v>
      </c>
      <c r="J72" s="93"/>
      <c r="K72" s="94"/>
      <c r="M72" s="95"/>
    </row>
    <row r="73" spans="2:13" ht="15">
      <c r="B73" s="17" t="s">
        <v>229</v>
      </c>
      <c r="C73" s="17" t="s">
        <v>55</v>
      </c>
      <c r="D73" s="18">
        <v>19125</v>
      </c>
      <c r="E73" s="86">
        <v>686.16</v>
      </c>
      <c r="F73" s="91">
        <v>0.2</v>
      </c>
      <c r="G73" s="92"/>
      <c r="H73" s="27" t="s">
        <v>230</v>
      </c>
      <c r="J73" s="93"/>
      <c r="K73" s="94"/>
      <c r="M73" s="95"/>
    </row>
    <row r="74" spans="2:13" ht="15">
      <c r="B74" s="17" t="s">
        <v>158</v>
      </c>
      <c r="C74" s="17" t="s">
        <v>55</v>
      </c>
      <c r="D74" s="18">
        <v>13400</v>
      </c>
      <c r="E74" s="86">
        <v>684.11</v>
      </c>
      <c r="F74" s="91">
        <v>0.2</v>
      </c>
      <c r="G74" s="92"/>
      <c r="H74" s="27" t="s">
        <v>159</v>
      </c>
      <c r="J74" s="93"/>
      <c r="K74" s="94"/>
      <c r="M74" s="95"/>
    </row>
    <row r="75" spans="2:13" ht="15">
      <c r="B75" s="17" t="s">
        <v>265</v>
      </c>
      <c r="C75" s="17" t="s">
        <v>35</v>
      </c>
      <c r="D75" s="18">
        <v>601400</v>
      </c>
      <c r="E75" s="86">
        <v>677.18</v>
      </c>
      <c r="F75" s="91">
        <v>0.2</v>
      </c>
      <c r="G75" s="92"/>
      <c r="H75" s="27" t="s">
        <v>266</v>
      </c>
      <c r="J75" s="93"/>
      <c r="K75" s="94"/>
      <c r="M75" s="95"/>
    </row>
    <row r="76" spans="2:13" ht="15">
      <c r="B76" s="17" t="s">
        <v>280</v>
      </c>
      <c r="C76" s="17" t="s">
        <v>67</v>
      </c>
      <c r="D76" s="18">
        <v>571500</v>
      </c>
      <c r="E76" s="86">
        <v>670.08</v>
      </c>
      <c r="F76" s="91">
        <v>0.2</v>
      </c>
      <c r="G76" s="92"/>
      <c r="H76" s="27" t="s">
        <v>281</v>
      </c>
      <c r="J76" s="93"/>
      <c r="K76" s="94"/>
      <c r="M76" s="95"/>
    </row>
    <row r="77" spans="2:13" ht="15">
      <c r="B77" s="17" t="s">
        <v>175</v>
      </c>
      <c r="C77" s="17" t="s">
        <v>75</v>
      </c>
      <c r="D77" s="18">
        <v>29200</v>
      </c>
      <c r="E77" s="86">
        <v>623.77</v>
      </c>
      <c r="F77" s="91">
        <v>0.18</v>
      </c>
      <c r="G77" s="92"/>
      <c r="H77" s="27" t="s">
        <v>176</v>
      </c>
      <c r="J77" s="93"/>
      <c r="K77" s="94"/>
      <c r="M77" s="95"/>
    </row>
    <row r="78" spans="2:13" ht="15">
      <c r="B78" s="17" t="s">
        <v>233</v>
      </c>
      <c r="C78" s="17" t="s">
        <v>116</v>
      </c>
      <c r="D78" s="18">
        <v>377300</v>
      </c>
      <c r="E78" s="86">
        <v>618.39</v>
      </c>
      <c r="F78" s="91">
        <v>0.18</v>
      </c>
      <c r="G78" s="92"/>
      <c r="H78" s="27" t="s">
        <v>234</v>
      </c>
      <c r="J78" s="93"/>
      <c r="K78" s="94"/>
      <c r="M78" s="95"/>
    </row>
    <row r="79" spans="2:13" ht="15">
      <c r="B79" s="17" t="s">
        <v>187</v>
      </c>
      <c r="C79" s="17" t="s">
        <v>96</v>
      </c>
      <c r="D79" s="18">
        <v>155375</v>
      </c>
      <c r="E79" s="86">
        <v>579.78</v>
      </c>
      <c r="F79" s="91">
        <v>0.17</v>
      </c>
      <c r="G79" s="92"/>
      <c r="H79" s="27" t="s">
        <v>188</v>
      </c>
      <c r="J79" s="93"/>
      <c r="K79" s="94"/>
      <c r="M79" s="95"/>
    </row>
    <row r="80" spans="2:13" ht="15">
      <c r="B80" s="17" t="s">
        <v>189</v>
      </c>
      <c r="C80" s="17" t="s">
        <v>104</v>
      </c>
      <c r="D80" s="18">
        <v>21250</v>
      </c>
      <c r="E80" s="86">
        <v>560.26</v>
      </c>
      <c r="F80" s="91">
        <v>0.16</v>
      </c>
      <c r="G80" s="92"/>
      <c r="H80" s="27" t="s">
        <v>190</v>
      </c>
      <c r="J80" s="93"/>
      <c r="K80" s="94"/>
      <c r="M80" s="95"/>
    </row>
    <row r="81" spans="2:13" ht="15">
      <c r="B81" s="17" t="s">
        <v>105</v>
      </c>
      <c r="C81" s="17" t="s">
        <v>23</v>
      </c>
      <c r="D81" s="18">
        <v>31600</v>
      </c>
      <c r="E81" s="86">
        <v>554.22</v>
      </c>
      <c r="F81" s="91">
        <v>0.16</v>
      </c>
      <c r="G81" s="92"/>
      <c r="H81" s="27" t="s">
        <v>106</v>
      </c>
      <c r="J81" s="93"/>
      <c r="K81" s="94"/>
      <c r="M81" s="95"/>
    </row>
    <row r="82" spans="2:13" ht="15">
      <c r="B82" s="17" t="s">
        <v>251</v>
      </c>
      <c r="C82" s="17" t="s">
        <v>52</v>
      </c>
      <c r="D82" s="18">
        <v>399000</v>
      </c>
      <c r="E82" s="86">
        <v>538.65</v>
      </c>
      <c r="F82" s="91">
        <v>0.16</v>
      </c>
      <c r="G82" s="92"/>
      <c r="H82" s="27" t="s">
        <v>252</v>
      </c>
      <c r="J82" s="93"/>
      <c r="K82" s="94"/>
      <c r="M82" s="95"/>
    </row>
    <row r="83" spans="2:13" ht="15">
      <c r="B83" s="17" t="s">
        <v>173</v>
      </c>
      <c r="C83" s="17" t="s">
        <v>58</v>
      </c>
      <c r="D83" s="18">
        <v>24750</v>
      </c>
      <c r="E83" s="86">
        <v>532.46</v>
      </c>
      <c r="F83" s="91">
        <v>0.16</v>
      </c>
      <c r="G83" s="92"/>
      <c r="H83" s="27" t="s">
        <v>174</v>
      </c>
      <c r="J83" s="93"/>
      <c r="K83" s="94"/>
      <c r="M83" s="95"/>
    </row>
    <row r="84" spans="2:13" ht="15">
      <c r="B84" s="17" t="s">
        <v>191</v>
      </c>
      <c r="C84" s="17" t="s">
        <v>110</v>
      </c>
      <c r="D84" s="18">
        <v>289800</v>
      </c>
      <c r="E84" s="86">
        <v>530.48</v>
      </c>
      <c r="F84" s="91">
        <v>0.16</v>
      </c>
      <c r="G84" s="92"/>
      <c r="H84" s="27" t="s">
        <v>192</v>
      </c>
      <c r="J84" s="93"/>
      <c r="K84" s="94"/>
      <c r="M84" s="95"/>
    </row>
    <row r="85" spans="2:13" ht="15">
      <c r="B85" s="17" t="s">
        <v>263</v>
      </c>
      <c r="C85" s="17" t="s">
        <v>23</v>
      </c>
      <c r="D85" s="18">
        <v>69600</v>
      </c>
      <c r="E85" s="86">
        <v>529.76</v>
      </c>
      <c r="F85" s="91">
        <v>0.16</v>
      </c>
      <c r="G85" s="92"/>
      <c r="H85" s="27" t="s">
        <v>264</v>
      </c>
      <c r="J85" s="93"/>
      <c r="K85" s="94"/>
      <c r="M85" s="95"/>
    </row>
    <row r="86" spans="2:13" ht="15">
      <c r="B86" s="17" t="s">
        <v>553</v>
      </c>
      <c r="C86" s="17" t="s">
        <v>58</v>
      </c>
      <c r="D86" s="18">
        <v>33000</v>
      </c>
      <c r="E86" s="86">
        <v>493.55</v>
      </c>
      <c r="F86" s="91">
        <v>0.14</v>
      </c>
      <c r="G86" s="92"/>
      <c r="H86" s="27" t="s">
        <v>554</v>
      </c>
      <c r="J86" s="93"/>
      <c r="K86" s="94"/>
      <c r="M86" s="95"/>
    </row>
    <row r="87" spans="2:13" ht="15">
      <c r="B87" s="17" t="s">
        <v>212</v>
      </c>
      <c r="C87" s="17" t="s">
        <v>30</v>
      </c>
      <c r="D87" s="18">
        <v>61600</v>
      </c>
      <c r="E87" s="86">
        <v>456.83</v>
      </c>
      <c r="F87" s="91">
        <v>0.13</v>
      </c>
      <c r="G87" s="92"/>
      <c r="H87" s="27" t="s">
        <v>213</v>
      </c>
      <c r="J87" s="93"/>
      <c r="K87" s="94"/>
      <c r="M87" s="95"/>
    </row>
    <row r="88" spans="2:13" ht="15">
      <c r="B88" s="17" t="s">
        <v>452</v>
      </c>
      <c r="C88" s="17" t="s">
        <v>55</v>
      </c>
      <c r="D88" s="18">
        <v>100100</v>
      </c>
      <c r="E88" s="86">
        <v>455.4</v>
      </c>
      <c r="F88" s="91">
        <v>0.13</v>
      </c>
      <c r="G88" s="92"/>
      <c r="H88" s="27" t="s">
        <v>453</v>
      </c>
      <c r="J88" s="93"/>
      <c r="K88" s="94"/>
      <c r="M88" s="95"/>
    </row>
    <row r="89" spans="2:13" ht="15">
      <c r="B89" s="17" t="s">
        <v>337</v>
      </c>
      <c r="C89" s="17" t="s">
        <v>72</v>
      </c>
      <c r="D89" s="18">
        <v>89250</v>
      </c>
      <c r="E89" s="86">
        <v>447.05</v>
      </c>
      <c r="F89" s="91">
        <v>0.13</v>
      </c>
      <c r="G89" s="92"/>
      <c r="H89" s="27" t="s">
        <v>555</v>
      </c>
      <c r="J89" s="93"/>
      <c r="K89" s="94"/>
      <c r="M89" s="95"/>
    </row>
    <row r="90" spans="2:13" ht="15">
      <c r="B90" s="17" t="s">
        <v>91</v>
      </c>
      <c r="C90" s="17" t="s">
        <v>23</v>
      </c>
      <c r="D90" s="18">
        <v>1232000</v>
      </c>
      <c r="E90" s="86">
        <v>431.82</v>
      </c>
      <c r="F90" s="91">
        <v>0.13</v>
      </c>
      <c r="G90" s="92"/>
      <c r="H90" s="27" t="s">
        <v>92</v>
      </c>
      <c r="J90" s="93"/>
      <c r="K90" s="94"/>
      <c r="M90" s="95"/>
    </row>
    <row r="91" spans="2:13" ht="15">
      <c r="B91" s="17" t="s">
        <v>556</v>
      </c>
      <c r="C91" s="17" t="s">
        <v>55</v>
      </c>
      <c r="D91" s="18">
        <v>43500</v>
      </c>
      <c r="E91" s="86">
        <v>411.4</v>
      </c>
      <c r="F91" s="91">
        <v>0.12</v>
      </c>
      <c r="G91" s="92"/>
      <c r="H91" s="27" t="s">
        <v>557</v>
      </c>
      <c r="J91" s="93"/>
      <c r="K91" s="94"/>
      <c r="M91" s="95"/>
    </row>
    <row r="92" spans="2:13" ht="15">
      <c r="B92" s="17" t="s">
        <v>558</v>
      </c>
      <c r="C92" s="17" t="s">
        <v>35</v>
      </c>
      <c r="D92" s="18">
        <v>374000</v>
      </c>
      <c r="E92" s="86">
        <v>402.61</v>
      </c>
      <c r="F92" s="91">
        <v>0.12</v>
      </c>
      <c r="G92" s="92"/>
      <c r="H92" s="27" t="s">
        <v>559</v>
      </c>
      <c r="J92" s="93"/>
      <c r="K92" s="94"/>
      <c r="M92" s="95"/>
    </row>
    <row r="93" spans="2:13" ht="15">
      <c r="B93" s="17" t="s">
        <v>410</v>
      </c>
      <c r="C93" s="17" t="s">
        <v>21</v>
      </c>
      <c r="D93" s="18">
        <v>18900</v>
      </c>
      <c r="E93" s="86">
        <v>387.19</v>
      </c>
      <c r="F93" s="91">
        <v>0.11</v>
      </c>
      <c r="G93" s="92"/>
      <c r="H93" s="27" t="s">
        <v>411</v>
      </c>
      <c r="J93" s="93"/>
      <c r="K93" s="94"/>
      <c r="M93" s="95"/>
    </row>
    <row r="94" spans="2:13" ht="15">
      <c r="B94" s="17" t="s">
        <v>398</v>
      </c>
      <c r="C94" s="17" t="s">
        <v>30</v>
      </c>
      <c r="D94" s="18">
        <v>2050</v>
      </c>
      <c r="E94" s="86">
        <v>362.91</v>
      </c>
      <c r="F94" s="91">
        <v>0.11</v>
      </c>
      <c r="G94" s="92"/>
      <c r="H94" s="27" t="s">
        <v>399</v>
      </c>
      <c r="J94" s="93"/>
      <c r="K94" s="94"/>
      <c r="M94" s="95"/>
    </row>
    <row r="95" spans="2:13" ht="15">
      <c r="B95" s="17" t="s">
        <v>13</v>
      </c>
      <c r="C95" s="17" t="s">
        <v>14</v>
      </c>
      <c r="D95" s="18">
        <v>13750</v>
      </c>
      <c r="E95" s="86">
        <v>362.28</v>
      </c>
      <c r="F95" s="91">
        <v>0.11</v>
      </c>
      <c r="G95" s="92"/>
      <c r="H95" s="27" t="s">
        <v>15</v>
      </c>
      <c r="J95" s="93"/>
      <c r="K95" s="94"/>
      <c r="M95" s="95"/>
    </row>
    <row r="96" spans="2:13" ht="15">
      <c r="B96" s="17" t="s">
        <v>97</v>
      </c>
      <c r="C96" s="17" t="s">
        <v>90</v>
      </c>
      <c r="D96" s="18">
        <v>90750</v>
      </c>
      <c r="E96" s="86">
        <v>345.26</v>
      </c>
      <c r="F96" s="91">
        <v>0.1</v>
      </c>
      <c r="G96" s="92"/>
      <c r="H96" s="27" t="s">
        <v>98</v>
      </c>
      <c r="J96" s="93"/>
      <c r="K96" s="94"/>
      <c r="M96" s="95"/>
    </row>
    <row r="97" spans="2:13" ht="15">
      <c r="B97" s="17" t="s">
        <v>560</v>
      </c>
      <c r="C97" s="17" t="s">
        <v>96</v>
      </c>
      <c r="D97" s="18">
        <v>130900</v>
      </c>
      <c r="E97" s="86">
        <v>339.1</v>
      </c>
      <c r="F97" s="91">
        <v>0.1</v>
      </c>
      <c r="G97" s="92"/>
      <c r="H97" s="27" t="s">
        <v>561</v>
      </c>
      <c r="J97" s="93"/>
      <c r="K97" s="94"/>
      <c r="M97" s="95"/>
    </row>
    <row r="98" spans="2:13" ht="15">
      <c r="B98" s="17" t="s">
        <v>152</v>
      </c>
      <c r="C98" s="17" t="s">
        <v>72</v>
      </c>
      <c r="D98" s="18">
        <v>61600</v>
      </c>
      <c r="E98" s="86">
        <v>331.53</v>
      </c>
      <c r="F98" s="91">
        <v>0.1</v>
      </c>
      <c r="G98" s="92"/>
      <c r="H98" s="27" t="s">
        <v>153</v>
      </c>
      <c r="J98" s="93"/>
      <c r="K98" s="94"/>
      <c r="M98" s="95"/>
    </row>
    <row r="99" spans="2:13" ht="15">
      <c r="B99" s="17" t="s">
        <v>562</v>
      </c>
      <c r="C99" s="17" t="s">
        <v>104</v>
      </c>
      <c r="D99" s="18">
        <v>136748</v>
      </c>
      <c r="E99" s="86">
        <v>326.14</v>
      </c>
      <c r="F99" s="91">
        <v>0.1</v>
      </c>
      <c r="G99" s="92"/>
      <c r="H99" s="27" t="s">
        <v>211</v>
      </c>
      <c r="J99" s="93"/>
      <c r="K99" s="94"/>
      <c r="M99" s="95"/>
    </row>
    <row r="100" spans="2:13" ht="15">
      <c r="B100" s="17" t="s">
        <v>261</v>
      </c>
      <c r="C100" s="17" t="s">
        <v>35</v>
      </c>
      <c r="D100" s="18">
        <v>22875</v>
      </c>
      <c r="E100" s="86">
        <v>304.45</v>
      </c>
      <c r="F100" s="91">
        <v>0.09</v>
      </c>
      <c r="G100" s="92"/>
      <c r="H100" s="27" t="s">
        <v>262</v>
      </c>
      <c r="J100" s="93"/>
      <c r="K100" s="94"/>
      <c r="M100" s="95"/>
    </row>
    <row r="101" spans="2:13" ht="15">
      <c r="B101" s="17" t="s">
        <v>563</v>
      </c>
      <c r="C101" s="17" t="s">
        <v>81</v>
      </c>
      <c r="D101" s="18">
        <v>81400</v>
      </c>
      <c r="E101" s="86">
        <v>304.44</v>
      </c>
      <c r="F101" s="91">
        <v>0.09</v>
      </c>
      <c r="G101" s="92"/>
      <c r="H101" s="27" t="s">
        <v>564</v>
      </c>
      <c r="J101" s="93"/>
      <c r="K101" s="94"/>
      <c r="M101" s="95"/>
    </row>
    <row r="102" spans="2:13" ht="15">
      <c r="B102" s="17" t="s">
        <v>336</v>
      </c>
      <c r="C102" s="17" t="s">
        <v>35</v>
      </c>
      <c r="D102" s="18">
        <v>192200</v>
      </c>
      <c r="E102" s="86">
        <v>303.29</v>
      </c>
      <c r="F102" s="91">
        <v>0.09</v>
      </c>
      <c r="G102" s="92"/>
      <c r="H102" s="27" t="s">
        <v>565</v>
      </c>
      <c r="J102" s="93"/>
      <c r="K102" s="94"/>
      <c r="M102" s="95"/>
    </row>
    <row r="103" spans="2:13" ht="15">
      <c r="B103" s="17" t="s">
        <v>122</v>
      </c>
      <c r="C103" s="17" t="s">
        <v>84</v>
      </c>
      <c r="D103" s="18">
        <v>609000</v>
      </c>
      <c r="E103" s="86">
        <v>300.54</v>
      </c>
      <c r="F103" s="91">
        <v>0.09</v>
      </c>
      <c r="G103" s="92"/>
      <c r="H103" s="27" t="s">
        <v>123</v>
      </c>
      <c r="J103" s="93"/>
      <c r="K103" s="94"/>
      <c r="M103" s="95"/>
    </row>
    <row r="104" spans="2:13" ht="15">
      <c r="B104" s="17" t="s">
        <v>185</v>
      </c>
      <c r="C104" s="17" t="s">
        <v>30</v>
      </c>
      <c r="D104" s="18">
        <v>67850</v>
      </c>
      <c r="E104" s="86">
        <v>299.9</v>
      </c>
      <c r="F104" s="91">
        <v>0.09</v>
      </c>
      <c r="G104" s="92"/>
      <c r="H104" s="27" t="s">
        <v>186</v>
      </c>
      <c r="J104" s="93"/>
      <c r="K104" s="94"/>
      <c r="M104" s="95"/>
    </row>
    <row r="105" spans="2:13" ht="15">
      <c r="B105" s="17" t="s">
        <v>31</v>
      </c>
      <c r="C105" s="17" t="s">
        <v>23</v>
      </c>
      <c r="D105" s="18">
        <v>60000</v>
      </c>
      <c r="E105" s="86">
        <v>296.13</v>
      </c>
      <c r="F105" s="91">
        <v>0.09</v>
      </c>
      <c r="G105" s="92"/>
      <c r="H105" s="27" t="s">
        <v>32</v>
      </c>
      <c r="J105" s="93"/>
      <c r="K105" s="94"/>
      <c r="M105" s="95"/>
    </row>
    <row r="106" spans="2:13" ht="15">
      <c r="B106" s="17" t="s">
        <v>566</v>
      </c>
      <c r="C106" s="17" t="s">
        <v>67</v>
      </c>
      <c r="D106" s="18">
        <v>11900</v>
      </c>
      <c r="E106" s="86">
        <v>292.4</v>
      </c>
      <c r="F106" s="91">
        <v>0.09</v>
      </c>
      <c r="G106" s="92"/>
      <c r="H106" s="27" t="s">
        <v>567</v>
      </c>
      <c r="J106" s="93"/>
      <c r="K106" s="94"/>
      <c r="M106" s="95"/>
    </row>
    <row r="107" spans="2:13" ht="15">
      <c r="B107" s="17" t="s">
        <v>568</v>
      </c>
      <c r="C107" s="17" t="s">
        <v>81</v>
      </c>
      <c r="D107" s="18">
        <v>17750</v>
      </c>
      <c r="E107" s="86">
        <v>279.18</v>
      </c>
      <c r="F107" s="91">
        <v>0.08</v>
      </c>
      <c r="G107" s="92"/>
      <c r="H107" s="27" t="s">
        <v>569</v>
      </c>
      <c r="J107" s="93"/>
      <c r="K107" s="94"/>
      <c r="M107" s="95"/>
    </row>
    <row r="108" spans="2:13" ht="15">
      <c r="B108" s="17" t="s">
        <v>201</v>
      </c>
      <c r="C108" s="17" t="s">
        <v>14</v>
      </c>
      <c r="D108" s="18">
        <v>221000</v>
      </c>
      <c r="E108" s="86">
        <v>262.88</v>
      </c>
      <c r="F108" s="91">
        <v>0.08</v>
      </c>
      <c r="G108" s="92"/>
      <c r="H108" s="27" t="s">
        <v>202</v>
      </c>
      <c r="J108" s="93"/>
      <c r="K108" s="94"/>
      <c r="M108" s="95"/>
    </row>
    <row r="109" spans="2:13" ht="15">
      <c r="B109" s="17" t="s">
        <v>45</v>
      </c>
      <c r="C109" s="17" t="s">
        <v>21</v>
      </c>
      <c r="D109" s="18">
        <v>34100</v>
      </c>
      <c r="E109" s="86">
        <v>238.6</v>
      </c>
      <c r="F109" s="91">
        <v>0.07</v>
      </c>
      <c r="G109" s="92"/>
      <c r="H109" s="27" t="s">
        <v>46</v>
      </c>
      <c r="J109" s="93"/>
      <c r="K109" s="94"/>
      <c r="M109" s="95"/>
    </row>
    <row r="110" spans="2:13" ht="15">
      <c r="B110" s="17" t="s">
        <v>274</v>
      </c>
      <c r="C110" s="17" t="s">
        <v>96</v>
      </c>
      <c r="D110" s="18">
        <v>46250</v>
      </c>
      <c r="E110" s="86">
        <v>232.75</v>
      </c>
      <c r="F110" s="91">
        <v>0.07</v>
      </c>
      <c r="G110" s="92"/>
      <c r="H110" s="27" t="s">
        <v>275</v>
      </c>
      <c r="J110" s="93"/>
      <c r="K110" s="94"/>
      <c r="M110" s="95"/>
    </row>
    <row r="111" spans="2:13" ht="15">
      <c r="B111" s="17" t="s">
        <v>126</v>
      </c>
      <c r="C111" s="17" t="s">
        <v>47</v>
      </c>
      <c r="D111" s="18">
        <v>8625</v>
      </c>
      <c r="E111" s="86">
        <v>231.09</v>
      </c>
      <c r="F111" s="91">
        <v>0.07</v>
      </c>
      <c r="G111" s="92"/>
      <c r="H111" s="27" t="s">
        <v>127</v>
      </c>
      <c r="J111" s="93"/>
      <c r="K111" s="94"/>
      <c r="M111" s="95"/>
    </row>
    <row r="112" spans="2:13" ht="15">
      <c r="B112" s="17" t="s">
        <v>282</v>
      </c>
      <c r="C112" s="17" t="s">
        <v>47</v>
      </c>
      <c r="D112" s="18">
        <v>23800</v>
      </c>
      <c r="E112" s="86">
        <v>227.68</v>
      </c>
      <c r="F112" s="91">
        <v>0.07</v>
      </c>
      <c r="G112" s="92"/>
      <c r="H112" s="27" t="s">
        <v>283</v>
      </c>
      <c r="J112" s="93"/>
      <c r="K112" s="94"/>
      <c r="M112" s="95"/>
    </row>
    <row r="113" spans="2:13" ht="15">
      <c r="B113" s="17" t="s">
        <v>102</v>
      </c>
      <c r="C113" s="17" t="s">
        <v>93</v>
      </c>
      <c r="D113" s="18">
        <v>12650</v>
      </c>
      <c r="E113" s="86">
        <v>223.61</v>
      </c>
      <c r="F113" s="91">
        <v>0.07</v>
      </c>
      <c r="G113" s="92"/>
      <c r="H113" s="27" t="s">
        <v>103</v>
      </c>
      <c r="J113" s="93"/>
      <c r="K113" s="94"/>
      <c r="M113" s="95"/>
    </row>
    <row r="114" spans="2:13" ht="15">
      <c r="B114" s="17" t="s">
        <v>570</v>
      </c>
      <c r="C114" s="17" t="s">
        <v>18</v>
      </c>
      <c r="D114" s="18">
        <v>86800</v>
      </c>
      <c r="E114" s="86">
        <v>192.74</v>
      </c>
      <c r="F114" s="91">
        <v>0.06</v>
      </c>
      <c r="G114" s="92"/>
      <c r="H114" s="27" t="s">
        <v>571</v>
      </c>
      <c r="J114" s="93"/>
      <c r="K114" s="94"/>
      <c r="M114" s="95"/>
    </row>
    <row r="115" spans="2:13" ht="15">
      <c r="B115" s="17" t="s">
        <v>209</v>
      </c>
      <c r="C115" s="17" t="s">
        <v>41</v>
      </c>
      <c r="D115" s="18">
        <v>6750</v>
      </c>
      <c r="E115" s="86">
        <v>190.33</v>
      </c>
      <c r="F115" s="91">
        <v>0.06</v>
      </c>
      <c r="G115" s="92"/>
      <c r="H115" s="27" t="s">
        <v>210</v>
      </c>
      <c r="J115" s="93"/>
      <c r="K115" s="94"/>
      <c r="M115" s="95"/>
    </row>
    <row r="116" spans="2:13" ht="15">
      <c r="B116" s="17" t="s">
        <v>572</v>
      </c>
      <c r="C116" s="17" t="s">
        <v>21</v>
      </c>
      <c r="D116" s="18">
        <v>1050</v>
      </c>
      <c r="E116" s="86">
        <v>182.5</v>
      </c>
      <c r="F116" s="91">
        <v>0.05</v>
      </c>
      <c r="G116" s="92"/>
      <c r="H116" s="27" t="s">
        <v>573</v>
      </c>
      <c r="J116" s="93"/>
      <c r="K116" s="94"/>
      <c r="M116" s="95"/>
    </row>
    <row r="117" spans="2:13" ht="15">
      <c r="B117" s="17" t="s">
        <v>220</v>
      </c>
      <c r="C117" s="17" t="s">
        <v>96</v>
      </c>
      <c r="D117" s="18">
        <v>115900</v>
      </c>
      <c r="E117" s="86">
        <v>180.4</v>
      </c>
      <c r="F117" s="91">
        <v>0.05</v>
      </c>
      <c r="G117" s="92"/>
      <c r="H117" s="27" t="s">
        <v>221</v>
      </c>
      <c r="J117" s="93"/>
      <c r="K117" s="94"/>
      <c r="M117" s="95"/>
    </row>
    <row r="118" spans="2:13" ht="15">
      <c r="B118" s="17" t="s">
        <v>136</v>
      </c>
      <c r="C118" s="17" t="s">
        <v>96</v>
      </c>
      <c r="D118" s="18">
        <v>22200</v>
      </c>
      <c r="E118" s="86">
        <v>172.95</v>
      </c>
      <c r="F118" s="91">
        <v>0.05</v>
      </c>
      <c r="G118" s="92"/>
      <c r="H118" s="27" t="s">
        <v>137</v>
      </c>
      <c r="J118" s="93"/>
      <c r="K118" s="94"/>
      <c r="M118" s="95"/>
    </row>
    <row r="119" spans="2:13" ht="15">
      <c r="B119" s="17" t="s">
        <v>36</v>
      </c>
      <c r="C119" s="17" t="s">
        <v>14</v>
      </c>
      <c r="D119" s="18">
        <v>46800</v>
      </c>
      <c r="E119" s="86">
        <v>168.18</v>
      </c>
      <c r="F119" s="91">
        <v>0.05</v>
      </c>
      <c r="G119" s="92"/>
      <c r="H119" s="27" t="s">
        <v>37</v>
      </c>
      <c r="J119" s="93"/>
      <c r="K119" s="94"/>
      <c r="M119" s="95"/>
    </row>
    <row r="120" spans="2:13" ht="15">
      <c r="B120" s="17" t="s">
        <v>216</v>
      </c>
      <c r="C120" s="17" t="s">
        <v>58</v>
      </c>
      <c r="D120" s="18">
        <v>2500</v>
      </c>
      <c r="E120" s="86">
        <v>165.06</v>
      </c>
      <c r="F120" s="91">
        <v>0.05</v>
      </c>
      <c r="G120" s="92"/>
      <c r="H120" s="27" t="s">
        <v>217</v>
      </c>
      <c r="J120" s="93"/>
      <c r="K120" s="94"/>
      <c r="M120" s="95"/>
    </row>
    <row r="121" spans="2:13" ht="15">
      <c r="B121" s="17" t="s">
        <v>218</v>
      </c>
      <c r="C121" s="17" t="s">
        <v>21</v>
      </c>
      <c r="D121" s="18">
        <v>30000</v>
      </c>
      <c r="E121" s="86">
        <v>160.86</v>
      </c>
      <c r="F121" s="91">
        <v>0.05</v>
      </c>
      <c r="G121" s="92"/>
      <c r="H121" s="27" t="s">
        <v>219</v>
      </c>
      <c r="J121" s="93"/>
      <c r="K121" s="94"/>
      <c r="M121" s="95"/>
    </row>
    <row r="122" spans="2:13" ht="15">
      <c r="B122" s="17" t="s">
        <v>163</v>
      </c>
      <c r="C122" s="17" t="s">
        <v>35</v>
      </c>
      <c r="D122" s="18">
        <v>92000</v>
      </c>
      <c r="E122" s="86">
        <v>146.42</v>
      </c>
      <c r="F122" s="91">
        <v>0.04</v>
      </c>
      <c r="G122" s="92"/>
      <c r="H122" s="27" t="s">
        <v>164</v>
      </c>
      <c r="J122" s="93"/>
      <c r="K122" s="94"/>
      <c r="M122" s="95"/>
    </row>
    <row r="123" spans="2:13" ht="15">
      <c r="B123" s="17" t="s">
        <v>73</v>
      </c>
      <c r="C123" s="17" t="s">
        <v>21</v>
      </c>
      <c r="D123" s="18">
        <v>26000</v>
      </c>
      <c r="E123" s="86">
        <v>130.96</v>
      </c>
      <c r="F123" s="91">
        <v>0.04</v>
      </c>
      <c r="G123" s="92"/>
      <c r="H123" s="27" t="s">
        <v>74</v>
      </c>
      <c r="J123" s="93"/>
      <c r="K123" s="94"/>
      <c r="M123" s="95"/>
    </row>
    <row r="124" spans="2:13" ht="15">
      <c r="B124" s="17" t="s">
        <v>82</v>
      </c>
      <c r="C124" s="17" t="s">
        <v>47</v>
      </c>
      <c r="D124" s="18">
        <v>12000</v>
      </c>
      <c r="E124" s="86">
        <v>116.92</v>
      </c>
      <c r="F124" s="91">
        <v>0.03</v>
      </c>
      <c r="G124" s="92"/>
      <c r="H124" s="27" t="s">
        <v>83</v>
      </c>
      <c r="J124" s="93"/>
      <c r="K124" s="94"/>
      <c r="M124" s="95"/>
    </row>
    <row r="125" spans="2:13" ht="15">
      <c r="B125" s="17" t="s">
        <v>366</v>
      </c>
      <c r="C125" s="17" t="s">
        <v>55</v>
      </c>
      <c r="D125" s="18">
        <v>3000</v>
      </c>
      <c r="E125" s="86">
        <v>112.2</v>
      </c>
      <c r="F125" s="91">
        <v>0.03</v>
      </c>
      <c r="G125" s="92"/>
      <c r="H125" s="27" t="s">
        <v>367</v>
      </c>
      <c r="J125" s="93"/>
      <c r="K125" s="94"/>
      <c r="M125" s="95"/>
    </row>
    <row r="126" spans="2:13" ht="15">
      <c r="B126" s="17" t="s">
        <v>237</v>
      </c>
      <c r="C126" s="17" t="s">
        <v>78</v>
      </c>
      <c r="D126" s="18">
        <v>33800</v>
      </c>
      <c r="E126" s="86">
        <v>102.11</v>
      </c>
      <c r="F126" s="91">
        <v>0.03</v>
      </c>
      <c r="G126" s="92"/>
      <c r="H126" s="27" t="s">
        <v>238</v>
      </c>
      <c r="J126" s="93"/>
      <c r="K126" s="94"/>
      <c r="M126" s="95"/>
    </row>
    <row r="127" spans="2:13" ht="15">
      <c r="B127" s="17" t="s">
        <v>374</v>
      </c>
      <c r="C127" s="17" t="s">
        <v>75</v>
      </c>
      <c r="D127" s="18">
        <v>50000</v>
      </c>
      <c r="E127" s="86">
        <v>95.5</v>
      </c>
      <c r="F127" s="91">
        <v>0.03</v>
      </c>
      <c r="G127" s="92"/>
      <c r="H127" s="27" t="s">
        <v>375</v>
      </c>
      <c r="J127" s="93"/>
      <c r="K127" s="94"/>
      <c r="M127" s="95"/>
    </row>
    <row r="128" spans="2:13" ht="15">
      <c r="B128" s="17" t="s">
        <v>241</v>
      </c>
      <c r="C128" s="17" t="s">
        <v>75</v>
      </c>
      <c r="D128" s="18">
        <v>17000</v>
      </c>
      <c r="E128" s="86">
        <v>91.19</v>
      </c>
      <c r="F128" s="91">
        <v>0.03</v>
      </c>
      <c r="G128" s="92"/>
      <c r="H128" s="27" t="s">
        <v>242</v>
      </c>
      <c r="J128" s="93"/>
      <c r="K128" s="94"/>
      <c r="M128" s="95"/>
    </row>
    <row r="129" spans="2:13" ht="15">
      <c r="B129" s="17" t="s">
        <v>342</v>
      </c>
      <c r="C129" s="17" t="s">
        <v>75</v>
      </c>
      <c r="D129" s="18">
        <v>63000</v>
      </c>
      <c r="E129" s="86">
        <v>87.85</v>
      </c>
      <c r="F129" s="91">
        <v>0.03</v>
      </c>
      <c r="G129" s="92"/>
      <c r="H129" s="27" t="s">
        <v>384</v>
      </c>
      <c r="J129" s="93"/>
      <c r="K129" s="94"/>
      <c r="M129" s="95"/>
    </row>
    <row r="130" spans="2:13" ht="15">
      <c r="B130" s="17" t="s">
        <v>203</v>
      </c>
      <c r="C130" s="17" t="s">
        <v>58</v>
      </c>
      <c r="D130" s="18">
        <v>5225</v>
      </c>
      <c r="E130" s="86">
        <v>86.94</v>
      </c>
      <c r="F130" s="91">
        <v>0.03</v>
      </c>
      <c r="G130" s="92"/>
      <c r="H130" s="27" t="s">
        <v>204</v>
      </c>
      <c r="J130" s="93"/>
      <c r="K130" s="94"/>
      <c r="M130" s="95"/>
    </row>
    <row r="131" spans="2:13" ht="15">
      <c r="B131" s="17" t="s">
        <v>224</v>
      </c>
      <c r="C131" s="17" t="s">
        <v>67</v>
      </c>
      <c r="D131" s="18">
        <v>3600</v>
      </c>
      <c r="E131" s="86">
        <v>82.59</v>
      </c>
      <c r="F131" s="91">
        <v>0.02</v>
      </c>
      <c r="G131" s="92"/>
      <c r="H131" s="27" t="s">
        <v>225</v>
      </c>
      <c r="J131" s="93"/>
      <c r="K131" s="94"/>
      <c r="M131" s="95"/>
    </row>
    <row r="132" spans="2:13" ht="15">
      <c r="B132" s="17" t="s">
        <v>276</v>
      </c>
      <c r="C132" s="17" t="s">
        <v>21</v>
      </c>
      <c r="D132" s="18">
        <v>8775</v>
      </c>
      <c r="E132" s="86">
        <v>68.22</v>
      </c>
      <c r="F132" s="91">
        <v>0.02</v>
      </c>
      <c r="G132" s="92"/>
      <c r="H132" s="27" t="s">
        <v>277</v>
      </c>
      <c r="J132" s="93"/>
      <c r="K132" s="94"/>
      <c r="M132" s="95"/>
    </row>
    <row r="133" spans="2:13" ht="15">
      <c r="B133" s="17" t="s">
        <v>171</v>
      </c>
      <c r="C133" s="17" t="s">
        <v>35</v>
      </c>
      <c r="D133" s="18">
        <v>6000</v>
      </c>
      <c r="E133" s="86">
        <v>68.09</v>
      </c>
      <c r="F133" s="91">
        <v>0.02</v>
      </c>
      <c r="G133" s="92"/>
      <c r="H133" s="27" t="s">
        <v>172</v>
      </c>
      <c r="J133" s="93"/>
      <c r="K133" s="94"/>
      <c r="M133" s="95"/>
    </row>
    <row r="134" spans="2:13" ht="15">
      <c r="B134" s="17" t="s">
        <v>59</v>
      </c>
      <c r="C134" s="17" t="s">
        <v>60</v>
      </c>
      <c r="D134" s="18">
        <v>1125</v>
      </c>
      <c r="E134" s="86">
        <v>50.81</v>
      </c>
      <c r="F134" s="91">
        <v>0.01</v>
      </c>
      <c r="G134" s="92"/>
      <c r="H134" s="27" t="s">
        <v>61</v>
      </c>
      <c r="J134" s="93"/>
      <c r="K134" s="94"/>
      <c r="M134" s="95"/>
    </row>
    <row r="135" spans="2:13" ht="15">
      <c r="B135" s="17" t="s">
        <v>169</v>
      </c>
      <c r="C135" s="17" t="s">
        <v>30</v>
      </c>
      <c r="D135" s="18">
        <v>1000</v>
      </c>
      <c r="E135" s="86">
        <v>43.48</v>
      </c>
      <c r="F135" s="91">
        <v>0.01</v>
      </c>
      <c r="G135" s="92"/>
      <c r="H135" s="27" t="s">
        <v>170</v>
      </c>
      <c r="J135" s="93"/>
      <c r="K135" s="94"/>
      <c r="M135" s="95"/>
    </row>
    <row r="136" spans="2:13" ht="15">
      <c r="B136" s="17" t="s">
        <v>33</v>
      </c>
      <c r="C136" s="17" t="s">
        <v>23</v>
      </c>
      <c r="D136" s="18">
        <v>5500</v>
      </c>
      <c r="E136" s="86">
        <v>40.17</v>
      </c>
      <c r="F136" s="91">
        <v>0.01</v>
      </c>
      <c r="G136" s="92"/>
      <c r="H136" s="27" t="s">
        <v>34</v>
      </c>
      <c r="J136" s="93"/>
      <c r="K136" s="94"/>
      <c r="M136" s="95"/>
    </row>
    <row r="137" spans="2:13" ht="15">
      <c r="B137" s="17" t="s">
        <v>257</v>
      </c>
      <c r="C137" s="17" t="s">
        <v>55</v>
      </c>
      <c r="D137" s="18">
        <v>900</v>
      </c>
      <c r="E137" s="86">
        <v>40.12</v>
      </c>
      <c r="F137" s="91">
        <v>0.01</v>
      </c>
      <c r="G137" s="92"/>
      <c r="H137" s="27" t="s">
        <v>258</v>
      </c>
      <c r="J137" s="93"/>
      <c r="K137" s="94"/>
      <c r="M137" s="95"/>
    </row>
    <row r="138" spans="2:13" ht="15">
      <c r="B138" s="17" t="s">
        <v>114</v>
      </c>
      <c r="C138" s="17" t="s">
        <v>30</v>
      </c>
      <c r="D138" s="18">
        <v>900</v>
      </c>
      <c r="E138" s="86">
        <v>39.62</v>
      </c>
      <c r="F138" s="91">
        <v>0.01</v>
      </c>
      <c r="G138" s="92"/>
      <c r="H138" s="27" t="s">
        <v>115</v>
      </c>
      <c r="J138" s="93"/>
      <c r="K138" s="94"/>
      <c r="M138" s="95"/>
    </row>
    <row r="139" spans="2:13" ht="15">
      <c r="B139" s="17" t="s">
        <v>177</v>
      </c>
      <c r="C139" s="17" t="s">
        <v>107</v>
      </c>
      <c r="D139" s="18">
        <v>90</v>
      </c>
      <c r="E139" s="86">
        <v>38.87</v>
      </c>
      <c r="F139" s="91">
        <v>0.01</v>
      </c>
      <c r="G139" s="92"/>
      <c r="H139" s="27" t="s">
        <v>178</v>
      </c>
      <c r="J139" s="93"/>
      <c r="K139" s="94"/>
      <c r="M139" s="95"/>
    </row>
    <row r="140" spans="2:13" ht="15">
      <c r="B140" s="17" t="s">
        <v>181</v>
      </c>
      <c r="C140" s="17" t="s">
        <v>87</v>
      </c>
      <c r="D140" s="18">
        <v>1650</v>
      </c>
      <c r="E140" s="86">
        <v>33.38</v>
      </c>
      <c r="F140" s="91">
        <v>0.01</v>
      </c>
      <c r="G140" s="92"/>
      <c r="H140" s="27" t="s">
        <v>182</v>
      </c>
      <c r="J140" s="93"/>
      <c r="K140" s="94"/>
      <c r="M140" s="95"/>
    </row>
    <row r="141" spans="2:13" ht="15">
      <c r="B141" s="17" t="s">
        <v>111</v>
      </c>
      <c r="C141" s="17" t="s">
        <v>58</v>
      </c>
      <c r="D141" s="18">
        <v>125</v>
      </c>
      <c r="E141" s="86">
        <v>30.04</v>
      </c>
      <c r="F141" s="91">
        <v>0.01</v>
      </c>
      <c r="G141" s="92"/>
      <c r="H141" s="27" t="s">
        <v>112</v>
      </c>
      <c r="J141" s="93"/>
      <c r="K141" s="94"/>
      <c r="M141" s="95"/>
    </row>
    <row r="142" spans="2:13" ht="15">
      <c r="B142" s="17" t="s">
        <v>144</v>
      </c>
      <c r="C142" s="17" t="s">
        <v>47</v>
      </c>
      <c r="D142" s="18">
        <v>1250</v>
      </c>
      <c r="E142" s="86">
        <v>28.05</v>
      </c>
      <c r="F142" s="91">
        <v>0.01</v>
      </c>
      <c r="G142" s="92"/>
      <c r="H142" s="27" t="s">
        <v>145</v>
      </c>
      <c r="J142" s="93"/>
      <c r="K142" s="94"/>
      <c r="M142" s="95"/>
    </row>
    <row r="143" spans="2:13" ht="15">
      <c r="B143" s="17" t="s">
        <v>372</v>
      </c>
      <c r="C143" s="17" t="s">
        <v>81</v>
      </c>
      <c r="D143" s="18">
        <v>2000</v>
      </c>
      <c r="E143" s="86">
        <v>23.05</v>
      </c>
      <c r="F143" s="91">
        <v>0.01</v>
      </c>
      <c r="G143" s="92"/>
      <c r="H143" s="27" t="s">
        <v>373</v>
      </c>
      <c r="J143" s="93"/>
      <c r="K143" s="94"/>
      <c r="M143" s="95"/>
    </row>
    <row r="144" spans="2:13" ht="15">
      <c r="B144" s="17" t="s">
        <v>272</v>
      </c>
      <c r="C144" s="17" t="s">
        <v>75</v>
      </c>
      <c r="D144" s="18">
        <v>150</v>
      </c>
      <c r="E144" s="86">
        <v>21.66</v>
      </c>
      <c r="F144" s="91">
        <v>0.01</v>
      </c>
      <c r="G144" s="92"/>
      <c r="H144" s="27" t="s">
        <v>273</v>
      </c>
      <c r="J144" s="93"/>
      <c r="K144" s="94"/>
      <c r="M144" s="95"/>
    </row>
    <row r="145" spans="2:13" ht="15">
      <c r="B145" s="17" t="s">
        <v>278</v>
      </c>
      <c r="C145" s="17" t="s">
        <v>21</v>
      </c>
      <c r="D145" s="18">
        <v>1400</v>
      </c>
      <c r="E145" s="86">
        <v>20.85</v>
      </c>
      <c r="F145" s="91">
        <v>0.01</v>
      </c>
      <c r="G145" s="92"/>
      <c r="H145" s="27" t="s">
        <v>279</v>
      </c>
      <c r="J145" s="93"/>
      <c r="K145" s="94"/>
      <c r="M145" s="95"/>
    </row>
    <row r="146" spans="2:13" ht="15">
      <c r="B146" s="17" t="s">
        <v>235</v>
      </c>
      <c r="C146" s="17" t="s">
        <v>60</v>
      </c>
      <c r="D146" s="18">
        <v>3400</v>
      </c>
      <c r="E146" s="86">
        <v>20.32</v>
      </c>
      <c r="F146" s="91">
        <v>0.01</v>
      </c>
      <c r="G146" s="92"/>
      <c r="H146" s="27" t="s">
        <v>236</v>
      </c>
      <c r="J146" s="93"/>
      <c r="K146" s="94"/>
      <c r="M146" s="95"/>
    </row>
    <row r="147" spans="2:13" ht="15">
      <c r="B147" s="17" t="s">
        <v>43</v>
      </c>
      <c r="C147" s="17" t="s">
        <v>11</v>
      </c>
      <c r="D147" s="18">
        <v>2700</v>
      </c>
      <c r="E147" s="86">
        <v>19.78</v>
      </c>
      <c r="F147" s="91">
        <v>0.01</v>
      </c>
      <c r="G147" s="92"/>
      <c r="H147" s="27" t="s">
        <v>44</v>
      </c>
      <c r="J147" s="93"/>
      <c r="K147" s="94"/>
      <c r="M147" s="95"/>
    </row>
    <row r="148" spans="2:13" ht="15">
      <c r="B148" s="17" t="s">
        <v>267</v>
      </c>
      <c r="C148" s="17" t="s">
        <v>21</v>
      </c>
      <c r="D148" s="18">
        <v>600</v>
      </c>
      <c r="E148" s="86">
        <v>19.24</v>
      </c>
      <c r="F148" s="91">
        <v>0.01</v>
      </c>
      <c r="G148" s="92"/>
      <c r="H148" s="27" t="s">
        <v>268</v>
      </c>
      <c r="J148" s="93"/>
      <c r="K148" s="94"/>
      <c r="M148" s="95"/>
    </row>
    <row r="149" spans="2:13" ht="15">
      <c r="B149" s="17" t="s">
        <v>284</v>
      </c>
      <c r="C149" s="17" t="s">
        <v>96</v>
      </c>
      <c r="D149" s="18">
        <v>9000</v>
      </c>
      <c r="E149" s="86">
        <v>17.44</v>
      </c>
      <c r="F149" s="91">
        <v>0.01</v>
      </c>
      <c r="G149" s="92"/>
      <c r="H149" s="27" t="s">
        <v>285</v>
      </c>
      <c r="J149" s="93"/>
      <c r="K149" s="94"/>
      <c r="M149" s="95"/>
    </row>
    <row r="150" spans="2:13" ht="15">
      <c r="B150" s="17" t="s">
        <v>574</v>
      </c>
      <c r="C150" s="17" t="s">
        <v>93</v>
      </c>
      <c r="D150" s="18">
        <v>45000</v>
      </c>
      <c r="E150" s="86">
        <v>16.63</v>
      </c>
      <c r="F150" s="67" t="s">
        <v>575</v>
      </c>
      <c r="G150" s="92"/>
      <c r="H150" s="27" t="s">
        <v>576</v>
      </c>
      <c r="J150" s="93"/>
      <c r="K150" s="94"/>
      <c r="M150" s="95"/>
    </row>
    <row r="151" spans="2:13" ht="15">
      <c r="B151" s="17" t="s">
        <v>408</v>
      </c>
      <c r="C151" s="17" t="s">
        <v>72</v>
      </c>
      <c r="D151" s="18">
        <v>850</v>
      </c>
      <c r="E151" s="86">
        <v>11.29</v>
      </c>
      <c r="F151" s="67" t="s">
        <v>575</v>
      </c>
      <c r="G151" s="92"/>
      <c r="H151" s="27" t="s">
        <v>409</v>
      </c>
      <c r="J151" s="93"/>
      <c r="K151" s="94"/>
      <c r="M151" s="95"/>
    </row>
    <row r="152" spans="2:13" ht="15">
      <c r="B152" s="17" t="s">
        <v>130</v>
      </c>
      <c r="C152" s="17" t="s">
        <v>81</v>
      </c>
      <c r="D152" s="18">
        <v>550</v>
      </c>
      <c r="E152" s="86">
        <v>10.79</v>
      </c>
      <c r="F152" s="67" t="s">
        <v>575</v>
      </c>
      <c r="G152" s="92"/>
      <c r="H152" s="27" t="s">
        <v>131</v>
      </c>
      <c r="J152" s="93"/>
      <c r="K152" s="94"/>
      <c r="M152" s="95"/>
    </row>
    <row r="153" spans="2:13" ht="15">
      <c r="B153" s="17" t="s">
        <v>70</v>
      </c>
      <c r="C153" s="17" t="s">
        <v>30</v>
      </c>
      <c r="D153" s="18">
        <v>250</v>
      </c>
      <c r="E153" s="86">
        <v>10.74</v>
      </c>
      <c r="F153" s="67" t="s">
        <v>575</v>
      </c>
      <c r="G153" s="92"/>
      <c r="H153" s="27" t="s">
        <v>71</v>
      </c>
      <c r="J153" s="93"/>
      <c r="K153" s="94"/>
      <c r="M153" s="95"/>
    </row>
    <row r="154" spans="2:13" ht="15">
      <c r="B154" s="17" t="s">
        <v>120</v>
      </c>
      <c r="C154" s="17" t="s">
        <v>35</v>
      </c>
      <c r="D154" s="18">
        <v>1250</v>
      </c>
      <c r="E154" s="86">
        <v>8.98</v>
      </c>
      <c r="F154" s="67" t="s">
        <v>575</v>
      </c>
      <c r="G154" s="92"/>
      <c r="H154" s="27" t="s">
        <v>121</v>
      </c>
      <c r="J154" s="93"/>
      <c r="K154" s="94"/>
      <c r="M154" s="95"/>
    </row>
    <row r="155" spans="2:13" ht="15">
      <c r="B155" s="17" t="s">
        <v>228</v>
      </c>
      <c r="C155" s="17" t="s">
        <v>14</v>
      </c>
      <c r="D155" s="18">
        <v>2700</v>
      </c>
      <c r="E155" s="86">
        <v>7.27</v>
      </c>
      <c r="F155" s="67" t="s">
        <v>575</v>
      </c>
      <c r="G155" s="92"/>
      <c r="H155" s="27" t="s">
        <v>577</v>
      </c>
      <c r="J155" s="93"/>
      <c r="K155" s="94"/>
      <c r="M155" s="95"/>
    </row>
    <row r="156" spans="2:13" ht="15">
      <c r="B156" s="17" t="s">
        <v>390</v>
      </c>
      <c r="C156" s="17" t="s">
        <v>55</v>
      </c>
      <c r="D156" s="18">
        <v>300</v>
      </c>
      <c r="E156" s="86">
        <v>5.72</v>
      </c>
      <c r="F156" s="67" t="s">
        <v>575</v>
      </c>
      <c r="G156" s="92"/>
      <c r="H156" s="27" t="s">
        <v>391</v>
      </c>
      <c r="J156" s="93"/>
      <c r="K156" s="94"/>
      <c r="M156" s="95"/>
    </row>
    <row r="157" spans="2:13" ht="15">
      <c r="B157" s="17" t="s">
        <v>239</v>
      </c>
      <c r="C157" s="17" t="s">
        <v>117</v>
      </c>
      <c r="D157" s="18">
        <v>625</v>
      </c>
      <c r="E157" s="86">
        <v>5</v>
      </c>
      <c r="F157" s="67" t="s">
        <v>575</v>
      </c>
      <c r="G157" s="92"/>
      <c r="H157" s="27" t="s">
        <v>240</v>
      </c>
      <c r="J157" s="93"/>
      <c r="K157" s="94"/>
      <c r="M157" s="95"/>
    </row>
    <row r="158" spans="2:8" ht="15">
      <c r="B158" s="15" t="s">
        <v>286</v>
      </c>
      <c r="C158" s="15"/>
      <c r="D158" s="22"/>
      <c r="E158" s="97">
        <f>SUM(E10:E157)</f>
        <v>234399.40000000008</v>
      </c>
      <c r="F158" s="98">
        <f>SUM(F10:F157)</f>
        <v>68.81000000000003</v>
      </c>
      <c r="G158" s="99"/>
      <c r="H158" s="33"/>
    </row>
    <row r="159" spans="2:8" ht="15">
      <c r="B159" s="15" t="s">
        <v>287</v>
      </c>
      <c r="C159" s="15"/>
      <c r="D159" s="22"/>
      <c r="E159" s="100"/>
      <c r="F159" s="101"/>
      <c r="G159" s="99"/>
      <c r="H159" s="33"/>
    </row>
    <row r="160" spans="2:8" ht="15">
      <c r="B160" s="15" t="s">
        <v>288</v>
      </c>
      <c r="C160" s="15"/>
      <c r="D160" s="22"/>
      <c r="E160" s="100"/>
      <c r="F160" s="101"/>
      <c r="G160" s="99"/>
      <c r="H160" s="33"/>
    </row>
    <row r="161" spans="2:8" ht="15">
      <c r="B161" s="17" t="s">
        <v>199</v>
      </c>
      <c r="C161" s="17" t="s">
        <v>99</v>
      </c>
      <c r="D161" s="18">
        <v>2000</v>
      </c>
      <c r="E161" s="102">
        <v>9841.42</v>
      </c>
      <c r="F161" s="86">
        <v>2.89</v>
      </c>
      <c r="G161" s="57">
        <v>4.262</v>
      </c>
      <c r="H161" s="33" t="s">
        <v>290</v>
      </c>
    </row>
    <row r="162" spans="2:8" ht="15">
      <c r="B162" s="15" t="s">
        <v>286</v>
      </c>
      <c r="C162" s="15"/>
      <c r="D162" s="22"/>
      <c r="E162" s="103">
        <f>SUM(E161:E161)</f>
        <v>9841.42</v>
      </c>
      <c r="F162" s="103">
        <f>SUM(F161:F161)</f>
        <v>2.89</v>
      </c>
      <c r="G162" s="99"/>
      <c r="H162" s="33"/>
    </row>
    <row r="163" spans="2:8" ht="15">
      <c r="B163" s="15" t="s">
        <v>291</v>
      </c>
      <c r="C163" s="15"/>
      <c r="D163" s="22"/>
      <c r="E163" s="100"/>
      <c r="F163" s="100"/>
      <c r="G163" s="99"/>
      <c r="H163" s="33"/>
    </row>
    <row r="164" spans="2:8" ht="15">
      <c r="B164" s="17" t="s">
        <v>578</v>
      </c>
      <c r="C164" s="17" t="s">
        <v>16</v>
      </c>
      <c r="D164" s="18">
        <v>22000000</v>
      </c>
      <c r="E164" s="102">
        <v>22811.38</v>
      </c>
      <c r="F164" s="102">
        <v>6.69</v>
      </c>
      <c r="G164" s="57">
        <v>4.3209</v>
      </c>
      <c r="H164" s="33" t="s">
        <v>292</v>
      </c>
    </row>
    <row r="165" spans="2:8" ht="15">
      <c r="B165" s="17" t="s">
        <v>579</v>
      </c>
      <c r="C165" s="17" t="s">
        <v>16</v>
      </c>
      <c r="D165" s="18">
        <v>5000000</v>
      </c>
      <c r="E165" s="102">
        <v>5266.23</v>
      </c>
      <c r="F165" s="102">
        <v>1.54</v>
      </c>
      <c r="G165" s="57">
        <v>4.6673</v>
      </c>
      <c r="H165" s="33" t="s">
        <v>580</v>
      </c>
    </row>
    <row r="166" spans="2:8" ht="15">
      <c r="B166" s="15" t="s">
        <v>286</v>
      </c>
      <c r="C166" s="15"/>
      <c r="D166" s="22"/>
      <c r="E166" s="103">
        <f>SUM(E164:E165)</f>
        <v>28077.61</v>
      </c>
      <c r="F166" s="103">
        <f>SUM(F164:F165)</f>
        <v>8.23</v>
      </c>
      <c r="G166" s="99"/>
      <c r="H166" s="33"/>
    </row>
    <row r="167" spans="2:8" ht="15">
      <c r="B167" s="15" t="s">
        <v>293</v>
      </c>
      <c r="C167" s="15"/>
      <c r="D167" s="22"/>
      <c r="E167" s="100"/>
      <c r="F167" s="100"/>
      <c r="G167" s="99"/>
      <c r="H167" s="33"/>
    </row>
    <row r="168" spans="2:8" ht="15">
      <c r="B168" s="17" t="s">
        <v>581</v>
      </c>
      <c r="C168" s="17" t="s">
        <v>16</v>
      </c>
      <c r="D168" s="18">
        <v>10000000</v>
      </c>
      <c r="E168" s="102">
        <v>9909.19</v>
      </c>
      <c r="F168" s="102">
        <v>2.91</v>
      </c>
      <c r="G168" s="57">
        <v>3.7165999999999997</v>
      </c>
      <c r="H168" s="33" t="s">
        <v>294</v>
      </c>
    </row>
    <row r="169" spans="2:8" ht="15">
      <c r="B169" s="17" t="s">
        <v>582</v>
      </c>
      <c r="C169" s="17" t="s">
        <v>16</v>
      </c>
      <c r="D169" s="18">
        <v>10000000</v>
      </c>
      <c r="E169" s="102">
        <v>9663.18</v>
      </c>
      <c r="F169" s="102">
        <v>2.83</v>
      </c>
      <c r="G169" s="57">
        <v>4.4484</v>
      </c>
      <c r="H169" s="33" t="s">
        <v>583</v>
      </c>
    </row>
    <row r="170" spans="2:8" ht="15">
      <c r="B170" s="17" t="s">
        <v>584</v>
      </c>
      <c r="C170" s="17" t="s">
        <v>16</v>
      </c>
      <c r="D170" s="18">
        <v>5000000</v>
      </c>
      <c r="E170" s="102">
        <v>4987.83</v>
      </c>
      <c r="F170" s="102">
        <v>1.46</v>
      </c>
      <c r="G170" s="57">
        <v>3.2998</v>
      </c>
      <c r="H170" s="33" t="s">
        <v>295</v>
      </c>
    </row>
    <row r="171" spans="2:8" ht="15">
      <c r="B171" s="17" t="s">
        <v>585</v>
      </c>
      <c r="C171" s="17" t="s">
        <v>16</v>
      </c>
      <c r="D171" s="18">
        <v>5000000</v>
      </c>
      <c r="E171" s="102">
        <v>4980.42</v>
      </c>
      <c r="F171" s="102">
        <v>1.46</v>
      </c>
      <c r="G171" s="57">
        <v>3.4999000000000002</v>
      </c>
      <c r="H171" s="33" t="s">
        <v>586</v>
      </c>
    </row>
    <row r="172" spans="2:8" ht="15">
      <c r="B172" s="17" t="s">
        <v>587</v>
      </c>
      <c r="C172" s="17" t="s">
        <v>16</v>
      </c>
      <c r="D172" s="18">
        <v>5000000</v>
      </c>
      <c r="E172" s="102">
        <v>4945.05</v>
      </c>
      <c r="F172" s="102">
        <v>1.45</v>
      </c>
      <c r="G172" s="57">
        <v>3.8998999999999997</v>
      </c>
      <c r="H172" s="33" t="s">
        <v>588</v>
      </c>
    </row>
    <row r="173" spans="2:8" ht="15">
      <c r="B173" s="17" t="s">
        <v>589</v>
      </c>
      <c r="C173" s="17" t="s">
        <v>16</v>
      </c>
      <c r="D173" s="18">
        <v>5000000</v>
      </c>
      <c r="E173" s="102">
        <v>4889</v>
      </c>
      <c r="F173" s="102">
        <v>1.43</v>
      </c>
      <c r="G173" s="57">
        <v>4.2499</v>
      </c>
      <c r="H173" s="33" t="s">
        <v>590</v>
      </c>
    </row>
    <row r="174" spans="2:8" ht="15">
      <c r="B174" s="17" t="s">
        <v>591</v>
      </c>
      <c r="C174" s="17" t="s">
        <v>16</v>
      </c>
      <c r="D174" s="18">
        <v>5000000</v>
      </c>
      <c r="E174" s="102">
        <v>4885.1</v>
      </c>
      <c r="F174" s="102">
        <v>1.43</v>
      </c>
      <c r="G174" s="57">
        <v>4.25</v>
      </c>
      <c r="H174" s="33" t="s">
        <v>592</v>
      </c>
    </row>
    <row r="175" spans="2:8" ht="15">
      <c r="B175" s="17" t="s">
        <v>593</v>
      </c>
      <c r="C175" s="17" t="s">
        <v>16</v>
      </c>
      <c r="D175" s="18">
        <v>5000000</v>
      </c>
      <c r="E175" s="102">
        <v>4877.05</v>
      </c>
      <c r="F175" s="102">
        <v>1.43</v>
      </c>
      <c r="G175" s="57">
        <v>4.279999999999999</v>
      </c>
      <c r="H175" s="33" t="s">
        <v>594</v>
      </c>
    </row>
    <row r="176" spans="2:8" ht="15">
      <c r="B176" s="17" t="s">
        <v>595</v>
      </c>
      <c r="C176" s="17" t="s">
        <v>16</v>
      </c>
      <c r="D176" s="18">
        <v>5000000</v>
      </c>
      <c r="E176" s="102">
        <v>4827.56</v>
      </c>
      <c r="F176" s="102">
        <v>1.42</v>
      </c>
      <c r="G176" s="57">
        <v>4.449800000000001</v>
      </c>
      <c r="H176" s="33" t="s">
        <v>596</v>
      </c>
    </row>
    <row r="177" spans="2:8" ht="15">
      <c r="B177" s="17" t="s">
        <v>597</v>
      </c>
      <c r="C177" s="17" t="s">
        <v>16</v>
      </c>
      <c r="D177" s="18">
        <v>2500000</v>
      </c>
      <c r="E177" s="102">
        <v>2480.65</v>
      </c>
      <c r="F177" s="102">
        <v>0.73</v>
      </c>
      <c r="G177" s="57">
        <v>3.7467</v>
      </c>
      <c r="H177" s="33" t="s">
        <v>598</v>
      </c>
    </row>
    <row r="178" spans="2:8" ht="15">
      <c r="B178" s="17" t="s">
        <v>599</v>
      </c>
      <c r="C178" s="17" t="s">
        <v>16</v>
      </c>
      <c r="D178" s="18">
        <v>2500000</v>
      </c>
      <c r="E178" s="102">
        <v>2440.61</v>
      </c>
      <c r="F178" s="102">
        <v>0.72</v>
      </c>
      <c r="G178" s="57">
        <v>4.2499</v>
      </c>
      <c r="H178" s="33" t="s">
        <v>600</v>
      </c>
    </row>
    <row r="179" spans="2:8" ht="15">
      <c r="B179" s="17" t="s">
        <v>601</v>
      </c>
      <c r="C179" s="17" t="s">
        <v>16</v>
      </c>
      <c r="D179" s="18">
        <v>500000</v>
      </c>
      <c r="E179" s="102">
        <v>495.42</v>
      </c>
      <c r="F179" s="102">
        <v>0.15</v>
      </c>
      <c r="G179" s="57">
        <v>3.7500999999999998</v>
      </c>
      <c r="H179" s="33" t="s">
        <v>602</v>
      </c>
    </row>
    <row r="180" spans="2:8" ht="15">
      <c r="B180" s="15" t="s">
        <v>286</v>
      </c>
      <c r="C180" s="15"/>
      <c r="D180" s="22"/>
      <c r="E180" s="103">
        <f>SUM(E168:E179)</f>
        <v>59381.060000000005</v>
      </c>
      <c r="F180" s="103">
        <f>SUM(F168:F179)</f>
        <v>17.419999999999995</v>
      </c>
      <c r="G180" s="99"/>
      <c r="H180" s="33"/>
    </row>
    <row r="181" spans="2:14" s="104" customFormat="1" ht="15">
      <c r="B181" s="15" t="s">
        <v>296</v>
      </c>
      <c r="C181" s="17"/>
      <c r="D181" s="18"/>
      <c r="E181" s="86"/>
      <c r="F181" s="91"/>
      <c r="G181" s="92"/>
      <c r="H181" s="33"/>
      <c r="M181" s="105"/>
      <c r="N181" s="105"/>
    </row>
    <row r="182" spans="2:14" s="104" customFormat="1" ht="15">
      <c r="B182" s="15" t="s">
        <v>297</v>
      </c>
      <c r="C182" s="17"/>
      <c r="D182" s="106"/>
      <c r="E182" s="86">
        <v>-937.31</v>
      </c>
      <c r="F182" s="91">
        <v>-0.27</v>
      </c>
      <c r="G182" s="92"/>
      <c r="H182" s="33"/>
      <c r="I182" s="107"/>
      <c r="J182" s="108"/>
      <c r="K182" s="109"/>
      <c r="M182" s="105"/>
      <c r="N182" s="105"/>
    </row>
    <row r="183" spans="2:14" s="104" customFormat="1" ht="15">
      <c r="B183" s="35" t="s">
        <v>298</v>
      </c>
      <c r="C183" s="17"/>
      <c r="D183" s="106"/>
      <c r="E183" s="86">
        <v>10741.74</v>
      </c>
      <c r="F183" s="91">
        <v>3.15</v>
      </c>
      <c r="G183" s="92"/>
      <c r="H183" s="33"/>
      <c r="I183" s="107"/>
      <c r="M183" s="105"/>
      <c r="N183" s="105"/>
    </row>
    <row r="184" spans="2:14" s="104" customFormat="1" ht="15">
      <c r="B184" s="15" t="s">
        <v>299</v>
      </c>
      <c r="C184" s="17"/>
      <c r="D184" s="36"/>
      <c r="E184" s="86">
        <v>-584.4900000000007</v>
      </c>
      <c r="F184" s="91">
        <v>-0.23</v>
      </c>
      <c r="G184" s="92"/>
      <c r="H184" s="110"/>
      <c r="I184" s="111"/>
      <c r="J184" s="112"/>
      <c r="M184" s="105"/>
      <c r="N184" s="105"/>
    </row>
    <row r="185" spans="2:14" s="104" customFormat="1" ht="15">
      <c r="B185" s="37" t="s">
        <v>300</v>
      </c>
      <c r="C185" s="37"/>
      <c r="D185" s="38"/>
      <c r="E185" s="113">
        <f>E158+E182+E183+E184+E162+E166+E180</f>
        <v>340919.4300000001</v>
      </c>
      <c r="F185" s="23">
        <f>F158+F182+F183+F184+F162+F166+F180</f>
        <v>100.00000000000003</v>
      </c>
      <c r="G185" s="114"/>
      <c r="H185" s="40"/>
      <c r="M185" s="105"/>
      <c r="N185" s="105"/>
    </row>
    <row r="186" spans="2:14" s="104" customFormat="1" ht="15">
      <c r="B186" s="41" t="s">
        <v>301</v>
      </c>
      <c r="C186" s="77"/>
      <c r="D186" s="78"/>
      <c r="E186" s="115"/>
      <c r="F186" s="79"/>
      <c r="G186" s="116"/>
      <c r="H186" s="68"/>
      <c r="M186" s="105"/>
      <c r="N186" s="105"/>
    </row>
    <row r="187" spans="2:14" s="104" customFormat="1" ht="15">
      <c r="B187" s="117" t="s">
        <v>302</v>
      </c>
      <c r="C187" s="77"/>
      <c r="D187" s="78"/>
      <c r="E187" s="115"/>
      <c r="F187" s="79"/>
      <c r="G187" s="116"/>
      <c r="H187" s="68"/>
      <c r="M187" s="105"/>
      <c r="N187" s="105"/>
    </row>
    <row r="188" spans="2:14" s="104" customFormat="1" ht="15">
      <c r="B188" s="117" t="s">
        <v>303</v>
      </c>
      <c r="C188" s="77"/>
      <c r="D188" s="78"/>
      <c r="E188" s="115"/>
      <c r="F188" s="79"/>
      <c r="G188" s="116"/>
      <c r="H188" s="68"/>
      <c r="M188" s="105"/>
      <c r="N188" s="105"/>
    </row>
    <row r="189" spans="2:14" s="104" customFormat="1" ht="15">
      <c r="B189" s="117" t="s">
        <v>304</v>
      </c>
      <c r="C189" s="118"/>
      <c r="D189" s="118"/>
      <c r="E189" s="118"/>
      <c r="F189" s="118"/>
      <c r="G189" s="119"/>
      <c r="H189" s="6"/>
      <c r="M189" s="105"/>
      <c r="N189" s="105"/>
    </row>
    <row r="190" spans="6:14" s="104" customFormat="1" ht="15">
      <c r="F190" s="79"/>
      <c r="G190" s="116"/>
      <c r="H190" s="68"/>
      <c r="M190" s="105"/>
      <c r="N190" s="105"/>
    </row>
    <row r="191" spans="2:14" s="104" customFormat="1" ht="15">
      <c r="B191" s="225" t="s">
        <v>305</v>
      </c>
      <c r="C191" s="226"/>
      <c r="D191" s="227"/>
      <c r="E191" s="227"/>
      <c r="F191" s="227"/>
      <c r="G191" s="227"/>
      <c r="H191" s="228"/>
      <c r="M191" s="105"/>
      <c r="N191" s="105"/>
    </row>
    <row r="192" spans="2:14" s="104" customFormat="1" ht="15">
      <c r="B192" s="229" t="s">
        <v>663</v>
      </c>
      <c r="C192" s="230"/>
      <c r="D192" s="230"/>
      <c r="E192" s="230"/>
      <c r="F192" s="230"/>
      <c r="G192" s="230"/>
      <c r="H192" s="231"/>
      <c r="M192" s="105"/>
      <c r="N192" s="105"/>
    </row>
    <row r="193" spans="2:14" s="104" customFormat="1" ht="15">
      <c r="B193" s="232" t="s">
        <v>307</v>
      </c>
      <c r="C193" s="233"/>
      <c r="D193" s="233"/>
      <c r="E193" s="233"/>
      <c r="F193" s="233"/>
      <c r="G193" s="233"/>
      <c r="H193" s="234"/>
      <c r="M193" s="105"/>
      <c r="N193" s="105"/>
    </row>
    <row r="194" spans="2:14" s="104" customFormat="1" ht="15">
      <c r="B194" s="235" t="s">
        <v>308</v>
      </c>
      <c r="C194" s="236"/>
      <c r="D194" s="236"/>
      <c r="E194" s="236"/>
      <c r="F194" s="236"/>
      <c r="G194" s="236"/>
      <c r="H194" s="237"/>
      <c r="M194" s="105"/>
      <c r="N194" s="105"/>
    </row>
    <row r="195" spans="2:14" s="104" customFormat="1" ht="15">
      <c r="B195" s="238" t="s">
        <v>664</v>
      </c>
      <c r="C195" s="239" t="s">
        <v>665</v>
      </c>
      <c r="D195" s="240"/>
      <c r="E195" s="239" t="s">
        <v>666</v>
      </c>
      <c r="F195" s="240"/>
      <c r="G195" s="240"/>
      <c r="H195" s="241"/>
      <c r="M195" s="105"/>
      <c r="N195" s="105"/>
    </row>
    <row r="196" spans="2:14" s="104" customFormat="1" ht="15">
      <c r="B196" s="242" t="s">
        <v>388</v>
      </c>
      <c r="C196" s="243">
        <v>15.274</v>
      </c>
      <c r="D196" s="243"/>
      <c r="E196" s="244"/>
      <c r="F196" s="243">
        <v>15.512</v>
      </c>
      <c r="G196" s="243"/>
      <c r="H196" s="245"/>
      <c r="M196" s="105"/>
      <c r="N196" s="105"/>
    </row>
    <row r="197" spans="2:14" s="104" customFormat="1" ht="15">
      <c r="B197" s="242" t="s">
        <v>667</v>
      </c>
      <c r="C197" s="243">
        <v>10.183</v>
      </c>
      <c r="D197" s="243"/>
      <c r="E197" s="244"/>
      <c r="F197" s="243">
        <v>10.161</v>
      </c>
      <c r="G197" s="243"/>
      <c r="H197" s="245"/>
      <c r="M197" s="105"/>
      <c r="N197" s="105"/>
    </row>
    <row r="198" spans="2:14" s="104" customFormat="1" ht="15">
      <c r="B198" s="242" t="s">
        <v>668</v>
      </c>
      <c r="C198" s="243">
        <v>10.965</v>
      </c>
      <c r="D198" s="243"/>
      <c r="E198" s="244"/>
      <c r="F198" s="243">
        <v>10.945</v>
      </c>
      <c r="G198" s="243"/>
      <c r="H198" s="245"/>
      <c r="M198" s="105"/>
      <c r="N198" s="105"/>
    </row>
    <row r="199" spans="2:14" s="104" customFormat="1" ht="15">
      <c r="B199" s="242" t="s">
        <v>669</v>
      </c>
      <c r="C199" s="243">
        <v>15.946</v>
      </c>
      <c r="D199" s="243"/>
      <c r="E199" s="244"/>
      <c r="F199" s="243">
        <v>16.249</v>
      </c>
      <c r="G199" s="243"/>
      <c r="H199" s="245"/>
      <c r="M199" s="105"/>
      <c r="N199" s="105"/>
    </row>
    <row r="200" spans="2:14" s="104" customFormat="1" ht="15">
      <c r="B200" s="242" t="s">
        <v>670</v>
      </c>
      <c r="C200" s="243">
        <v>10.473</v>
      </c>
      <c r="D200" s="243"/>
      <c r="E200" s="244"/>
      <c r="F200" s="243">
        <v>10.429</v>
      </c>
      <c r="G200" s="243"/>
      <c r="H200" s="245"/>
      <c r="M200" s="105"/>
      <c r="N200" s="105"/>
    </row>
    <row r="201" spans="2:14" s="104" customFormat="1" ht="15">
      <c r="B201" s="246" t="s">
        <v>671</v>
      </c>
      <c r="C201" s="243">
        <v>11.164</v>
      </c>
      <c r="D201" s="243"/>
      <c r="E201" s="244"/>
      <c r="F201" s="243">
        <v>11.145</v>
      </c>
      <c r="G201" s="243"/>
      <c r="H201" s="245"/>
      <c r="M201" s="105"/>
      <c r="N201" s="105"/>
    </row>
    <row r="202" spans="2:14" s="104" customFormat="1" ht="15">
      <c r="B202" s="247" t="s">
        <v>672</v>
      </c>
      <c r="C202" s="248"/>
      <c r="D202" s="248"/>
      <c r="E202" s="249"/>
      <c r="F202" s="248"/>
      <c r="G202" s="248"/>
      <c r="H202" s="250"/>
      <c r="M202" s="105"/>
      <c r="N202" s="105"/>
    </row>
    <row r="203" spans="2:14" s="104" customFormat="1" ht="15">
      <c r="B203" s="251" t="s">
        <v>673</v>
      </c>
      <c r="C203" s="248"/>
      <c r="D203" s="248"/>
      <c r="E203" s="249"/>
      <c r="F203" s="248"/>
      <c r="G203" s="249"/>
      <c r="H203" s="250"/>
      <c r="M203" s="105"/>
      <c r="N203" s="105"/>
    </row>
    <row r="204" spans="2:14" s="104" customFormat="1" ht="15">
      <c r="B204" s="251" t="s">
        <v>674</v>
      </c>
      <c r="C204" s="248"/>
      <c r="D204" s="248"/>
      <c r="E204" s="249"/>
      <c r="F204" s="248"/>
      <c r="G204" s="249"/>
      <c r="H204" s="250"/>
      <c r="M204" s="105"/>
      <c r="N204" s="105"/>
    </row>
    <row r="205" spans="2:14" s="104" customFormat="1" ht="30">
      <c r="B205" s="252" t="s">
        <v>324</v>
      </c>
      <c r="C205" s="253" t="s">
        <v>325</v>
      </c>
      <c r="D205" s="253" t="s">
        <v>326</v>
      </c>
      <c r="E205" s="253" t="s">
        <v>327</v>
      </c>
      <c r="F205" s="253" t="s">
        <v>328</v>
      </c>
      <c r="G205" s="254"/>
      <c r="H205" s="255"/>
      <c r="M205" s="105"/>
      <c r="N205" s="105"/>
    </row>
    <row r="206" spans="2:14" s="104" customFormat="1" ht="15">
      <c r="B206" s="256" t="s">
        <v>392</v>
      </c>
      <c r="C206" s="257" t="s">
        <v>329</v>
      </c>
      <c r="D206" s="258">
        <v>1170.639417</v>
      </c>
      <c r="E206" s="258">
        <v>1165.1</v>
      </c>
      <c r="F206" s="134">
        <v>1770.1257875</v>
      </c>
      <c r="G206" s="254"/>
      <c r="H206" s="255"/>
      <c r="M206" s="105"/>
      <c r="N206" s="105"/>
    </row>
    <row r="207" spans="2:14" s="104" customFormat="1" ht="15">
      <c r="B207" s="256" t="s">
        <v>38</v>
      </c>
      <c r="C207" s="257" t="s">
        <v>329</v>
      </c>
      <c r="D207" s="258">
        <v>525.528816</v>
      </c>
      <c r="E207" s="258">
        <v>534.6</v>
      </c>
      <c r="F207" s="134">
        <v>2772.17095</v>
      </c>
      <c r="G207" s="254"/>
      <c r="H207" s="255"/>
      <c r="M207" s="105"/>
      <c r="N207" s="105"/>
    </row>
    <row r="208" spans="2:14" s="104" customFormat="1" ht="15">
      <c r="B208" s="256" t="s">
        <v>348</v>
      </c>
      <c r="C208" s="257" t="s">
        <v>329</v>
      </c>
      <c r="D208" s="258">
        <v>1171.141538</v>
      </c>
      <c r="E208" s="258">
        <v>1233.05</v>
      </c>
      <c r="F208" s="134">
        <v>191.465733</v>
      </c>
      <c r="G208" s="254"/>
      <c r="H208" s="255"/>
      <c r="M208" s="105"/>
      <c r="N208" s="105"/>
    </row>
    <row r="209" spans="2:14" s="104" customFormat="1" ht="15">
      <c r="B209" s="256" t="s">
        <v>189</v>
      </c>
      <c r="C209" s="257" t="s">
        <v>329</v>
      </c>
      <c r="D209" s="258">
        <v>2655.472325</v>
      </c>
      <c r="E209" s="258">
        <v>2652.7</v>
      </c>
      <c r="F209" s="134">
        <v>235.60820629999998</v>
      </c>
      <c r="G209" s="254"/>
      <c r="H209" s="255"/>
      <c r="M209" s="105"/>
      <c r="N209" s="105"/>
    </row>
    <row r="210" spans="2:14" s="104" customFormat="1" ht="15">
      <c r="B210" s="256" t="s">
        <v>136</v>
      </c>
      <c r="C210" s="257" t="s">
        <v>329</v>
      </c>
      <c r="D210" s="258">
        <v>778.266178</v>
      </c>
      <c r="E210" s="258">
        <v>783.4</v>
      </c>
      <c r="F210" s="134">
        <v>42.495017999999995</v>
      </c>
      <c r="G210" s="254"/>
      <c r="H210" s="255"/>
      <c r="M210" s="105"/>
      <c r="N210" s="105"/>
    </row>
    <row r="211" spans="2:14" s="104" customFormat="1" ht="15">
      <c r="B211" s="256" t="s">
        <v>201</v>
      </c>
      <c r="C211" s="257" t="s">
        <v>329</v>
      </c>
      <c r="D211" s="258">
        <v>119.0382</v>
      </c>
      <c r="E211" s="258">
        <v>119.7</v>
      </c>
      <c r="F211" s="134">
        <v>56.022395</v>
      </c>
      <c r="G211" s="254"/>
      <c r="H211" s="255"/>
      <c r="M211" s="105"/>
      <c r="N211" s="105"/>
    </row>
    <row r="212" spans="2:14" s="104" customFormat="1" ht="15">
      <c r="B212" s="256" t="s">
        <v>675</v>
      </c>
      <c r="C212" s="257" t="s">
        <v>329</v>
      </c>
      <c r="D212" s="258">
        <v>697.96129</v>
      </c>
      <c r="E212" s="258">
        <v>701.9</v>
      </c>
      <c r="F212" s="134">
        <v>44.553866500000005</v>
      </c>
      <c r="G212" s="254"/>
      <c r="H212" s="255"/>
      <c r="M212" s="105"/>
      <c r="N212" s="105"/>
    </row>
    <row r="213" spans="2:14" s="104" customFormat="1" ht="15">
      <c r="B213" s="256" t="s">
        <v>146</v>
      </c>
      <c r="C213" s="257" t="s">
        <v>329</v>
      </c>
      <c r="D213" s="258">
        <v>666.997118</v>
      </c>
      <c r="E213" s="258">
        <v>675.55</v>
      </c>
      <c r="F213" s="134">
        <v>858.302962</v>
      </c>
      <c r="G213" s="254"/>
      <c r="H213" s="255"/>
      <c r="M213" s="105"/>
      <c r="N213" s="105"/>
    </row>
    <row r="214" spans="2:14" s="104" customFormat="1" ht="15">
      <c r="B214" s="256" t="s">
        <v>102</v>
      </c>
      <c r="C214" s="257" t="s">
        <v>329</v>
      </c>
      <c r="D214" s="258">
        <v>1765.281805</v>
      </c>
      <c r="E214" s="258">
        <v>1774.95</v>
      </c>
      <c r="F214" s="134">
        <v>42.9066811</v>
      </c>
      <c r="G214" s="254"/>
      <c r="H214" s="255"/>
      <c r="M214" s="105"/>
      <c r="N214" s="105"/>
    </row>
    <row r="215" spans="2:14" s="104" customFormat="1" ht="15">
      <c r="B215" s="256" t="s">
        <v>40</v>
      </c>
      <c r="C215" s="257" t="s">
        <v>329</v>
      </c>
      <c r="D215" s="258">
        <v>777.491311</v>
      </c>
      <c r="E215" s="258">
        <v>774.45</v>
      </c>
      <c r="F215" s="134">
        <v>634.0487757999999</v>
      </c>
      <c r="G215" s="254"/>
      <c r="H215" s="255"/>
      <c r="M215" s="105"/>
      <c r="N215" s="105"/>
    </row>
    <row r="216" spans="2:14" s="104" customFormat="1" ht="15">
      <c r="B216" s="256" t="s">
        <v>553</v>
      </c>
      <c r="C216" s="257" t="s">
        <v>329</v>
      </c>
      <c r="D216" s="258">
        <v>1439.133697</v>
      </c>
      <c r="E216" s="258">
        <v>1501.3</v>
      </c>
      <c r="F216" s="134">
        <v>122.880615</v>
      </c>
      <c r="G216" s="254"/>
      <c r="H216" s="255"/>
      <c r="M216" s="105"/>
      <c r="N216" s="105"/>
    </row>
    <row r="217" spans="2:14" s="104" customFormat="1" ht="15">
      <c r="B217" s="256" t="s">
        <v>237</v>
      </c>
      <c r="C217" s="257" t="s">
        <v>329</v>
      </c>
      <c r="D217" s="258">
        <v>297.184615</v>
      </c>
      <c r="E217" s="258">
        <v>302.7</v>
      </c>
      <c r="F217" s="134">
        <v>26.372281</v>
      </c>
      <c r="G217" s="254"/>
      <c r="H217" s="255"/>
      <c r="M217" s="105"/>
      <c r="N217" s="105"/>
    </row>
    <row r="218" spans="2:14" s="104" customFormat="1" ht="15">
      <c r="B218" s="256" t="s">
        <v>140</v>
      </c>
      <c r="C218" s="257" t="s">
        <v>329</v>
      </c>
      <c r="D218" s="258">
        <v>153.078955</v>
      </c>
      <c r="E218" s="258">
        <v>151.95</v>
      </c>
      <c r="F218" s="134">
        <v>534.183444</v>
      </c>
      <c r="G218" s="254"/>
      <c r="H218" s="255"/>
      <c r="M218" s="105"/>
      <c r="N218" s="105"/>
    </row>
    <row r="219" spans="2:14" s="104" customFormat="1" ht="15">
      <c r="B219" s="256" t="s">
        <v>163</v>
      </c>
      <c r="C219" s="257" t="s">
        <v>329</v>
      </c>
      <c r="D219" s="258">
        <v>159.176087</v>
      </c>
      <c r="E219" s="258">
        <v>160.1</v>
      </c>
      <c r="F219" s="134">
        <v>40.83282</v>
      </c>
      <c r="G219" s="254"/>
      <c r="H219" s="255"/>
      <c r="M219" s="105"/>
      <c r="N219" s="105"/>
    </row>
    <row r="220" spans="2:14" s="104" customFormat="1" ht="15">
      <c r="B220" s="256" t="s">
        <v>59</v>
      </c>
      <c r="C220" s="257" t="s">
        <v>329</v>
      </c>
      <c r="D220" s="258">
        <v>4569.1</v>
      </c>
      <c r="E220" s="258">
        <v>4542.5</v>
      </c>
      <c r="F220" s="134">
        <v>12.663649399999999</v>
      </c>
      <c r="G220" s="254"/>
      <c r="H220" s="255"/>
      <c r="M220" s="105"/>
      <c r="N220" s="105"/>
    </row>
    <row r="221" spans="2:14" s="104" customFormat="1" ht="15">
      <c r="B221" s="256" t="s">
        <v>161</v>
      </c>
      <c r="C221" s="257" t="s">
        <v>329</v>
      </c>
      <c r="D221" s="258">
        <v>2317.787255</v>
      </c>
      <c r="E221" s="258">
        <v>2374.55</v>
      </c>
      <c r="F221" s="134">
        <v>404.7186421</v>
      </c>
      <c r="G221" s="254"/>
      <c r="H221" s="255"/>
      <c r="M221" s="105"/>
      <c r="N221" s="105"/>
    </row>
    <row r="222" spans="2:14" s="104" customFormat="1" ht="15">
      <c r="B222" s="256" t="s">
        <v>195</v>
      </c>
      <c r="C222" s="257" t="s">
        <v>329</v>
      </c>
      <c r="D222" s="258">
        <v>1434.090167</v>
      </c>
      <c r="E222" s="258">
        <v>1424.5</v>
      </c>
      <c r="F222" s="134">
        <v>243.2256013</v>
      </c>
      <c r="G222" s="254"/>
      <c r="H222" s="255"/>
      <c r="M222" s="105"/>
      <c r="N222" s="105"/>
    </row>
    <row r="223" spans="2:14" s="104" customFormat="1" ht="15">
      <c r="B223" s="256" t="s">
        <v>142</v>
      </c>
      <c r="C223" s="257" t="s">
        <v>329</v>
      </c>
      <c r="D223" s="258">
        <v>314.67261</v>
      </c>
      <c r="E223" s="258">
        <v>308.3</v>
      </c>
      <c r="F223" s="134">
        <v>504.007455</v>
      </c>
      <c r="G223" s="254"/>
      <c r="H223" s="255"/>
      <c r="M223" s="105"/>
      <c r="N223" s="105"/>
    </row>
    <row r="224" spans="2:14" s="104" customFormat="1" ht="15">
      <c r="B224" s="256" t="s">
        <v>570</v>
      </c>
      <c r="C224" s="257" t="s">
        <v>329</v>
      </c>
      <c r="D224" s="258">
        <v>215.564516</v>
      </c>
      <c r="E224" s="258">
        <v>223.45</v>
      </c>
      <c r="F224" s="134">
        <v>67.643891</v>
      </c>
      <c r="G224" s="254"/>
      <c r="H224" s="255"/>
      <c r="M224" s="105"/>
      <c r="N224" s="105"/>
    </row>
    <row r="225" spans="2:14" s="104" customFormat="1" ht="15">
      <c r="B225" s="256" t="s">
        <v>245</v>
      </c>
      <c r="C225" s="257" t="s">
        <v>329</v>
      </c>
      <c r="D225" s="258">
        <v>716.167651</v>
      </c>
      <c r="E225" s="258">
        <v>749.35</v>
      </c>
      <c r="F225" s="134">
        <v>326.27437879999997</v>
      </c>
      <c r="G225" s="254"/>
      <c r="H225" s="255"/>
      <c r="M225" s="105"/>
      <c r="N225" s="105"/>
    </row>
    <row r="226" spans="2:14" s="104" customFormat="1" ht="15">
      <c r="B226" s="256" t="s">
        <v>128</v>
      </c>
      <c r="C226" s="257" t="s">
        <v>329</v>
      </c>
      <c r="D226" s="258">
        <v>39.15678</v>
      </c>
      <c r="E226" s="258">
        <v>39.95</v>
      </c>
      <c r="F226" s="134">
        <v>948.9614220000001</v>
      </c>
      <c r="G226" s="254"/>
      <c r="H226" s="255"/>
      <c r="M226" s="105"/>
      <c r="N226" s="105"/>
    </row>
    <row r="227" spans="2:14" s="104" customFormat="1" ht="15">
      <c r="B227" s="256" t="s">
        <v>222</v>
      </c>
      <c r="C227" s="257" t="s">
        <v>329</v>
      </c>
      <c r="D227" s="258">
        <v>127.807015</v>
      </c>
      <c r="E227" s="258">
        <v>129.55</v>
      </c>
      <c r="F227" s="134">
        <v>322.0437075</v>
      </c>
      <c r="G227" s="254"/>
      <c r="H227" s="255"/>
      <c r="M227" s="105"/>
      <c r="N227" s="105"/>
    </row>
    <row r="228" spans="2:14" s="104" customFormat="1" ht="15">
      <c r="B228" s="256" t="s">
        <v>13</v>
      </c>
      <c r="C228" s="257" t="s">
        <v>329</v>
      </c>
      <c r="D228" s="258">
        <v>2581.623636</v>
      </c>
      <c r="E228" s="258">
        <v>2650.45</v>
      </c>
      <c r="F228" s="134">
        <v>80.2952906</v>
      </c>
      <c r="G228" s="254"/>
      <c r="H228" s="255"/>
      <c r="M228" s="105"/>
      <c r="N228" s="105"/>
    </row>
    <row r="229" spans="2:14" s="104" customFormat="1" ht="15">
      <c r="B229" s="256" t="s">
        <v>171</v>
      </c>
      <c r="C229" s="257" t="s">
        <v>329</v>
      </c>
      <c r="D229" s="258">
        <v>1088.6666</v>
      </c>
      <c r="E229" s="258">
        <v>1140.75</v>
      </c>
      <c r="F229" s="134">
        <v>19.495575</v>
      </c>
      <c r="G229" s="254"/>
      <c r="H229" s="255"/>
      <c r="M229" s="105"/>
      <c r="N229" s="105"/>
    </row>
    <row r="230" spans="2:14" s="104" customFormat="1" ht="15">
      <c r="B230" s="256" t="s">
        <v>676</v>
      </c>
      <c r="C230" s="257" t="s">
        <v>329</v>
      </c>
      <c r="D230" s="258">
        <v>756.2692</v>
      </c>
      <c r="E230" s="258">
        <v>782.1</v>
      </c>
      <c r="F230" s="134">
        <v>18.4997646</v>
      </c>
      <c r="G230" s="254"/>
      <c r="H230" s="255"/>
      <c r="M230" s="105"/>
      <c r="N230" s="105"/>
    </row>
    <row r="231" spans="2:14" s="104" customFormat="1" ht="15">
      <c r="B231" s="256" t="s">
        <v>408</v>
      </c>
      <c r="C231" s="257" t="s">
        <v>329</v>
      </c>
      <c r="D231" s="258">
        <v>1249.525</v>
      </c>
      <c r="E231" s="258">
        <v>1334.25</v>
      </c>
      <c r="F231" s="134">
        <v>2.1702094</v>
      </c>
      <c r="G231" s="254"/>
      <c r="H231" s="255"/>
      <c r="M231" s="105"/>
      <c r="N231" s="105"/>
    </row>
    <row r="232" spans="2:14" s="104" customFormat="1" ht="15">
      <c r="B232" s="256" t="s">
        <v>207</v>
      </c>
      <c r="C232" s="257" t="s">
        <v>329</v>
      </c>
      <c r="D232" s="258">
        <v>214.468821</v>
      </c>
      <c r="E232" s="258">
        <v>217.8</v>
      </c>
      <c r="F232" s="134">
        <v>677.3779328999999</v>
      </c>
      <c r="G232" s="254"/>
      <c r="H232" s="255"/>
      <c r="M232" s="105"/>
      <c r="N232" s="105"/>
    </row>
    <row r="233" spans="2:14" s="104" customFormat="1" ht="15">
      <c r="B233" s="256" t="s">
        <v>183</v>
      </c>
      <c r="C233" s="257" t="s">
        <v>329</v>
      </c>
      <c r="D233" s="258">
        <v>131.476726</v>
      </c>
      <c r="E233" s="258">
        <v>131.05</v>
      </c>
      <c r="F233" s="134">
        <v>320.9863405</v>
      </c>
      <c r="G233" s="254"/>
      <c r="H233" s="255"/>
      <c r="M233" s="105"/>
      <c r="N233" s="105"/>
    </row>
    <row r="234" spans="2:14" s="104" customFormat="1" ht="15">
      <c r="B234" s="256" t="s">
        <v>372</v>
      </c>
      <c r="C234" s="257" t="s">
        <v>329</v>
      </c>
      <c r="D234" s="258">
        <v>1154.0875</v>
      </c>
      <c r="E234" s="258">
        <v>1160.2</v>
      </c>
      <c r="F234" s="134">
        <v>4.88114</v>
      </c>
      <c r="G234" s="254"/>
      <c r="H234" s="255"/>
      <c r="M234" s="105"/>
      <c r="N234" s="105"/>
    </row>
    <row r="235" spans="2:14" s="104" customFormat="1" ht="15">
      <c r="B235" s="256" t="s">
        <v>282</v>
      </c>
      <c r="C235" s="257" t="s">
        <v>329</v>
      </c>
      <c r="D235" s="258">
        <v>947.6786</v>
      </c>
      <c r="E235" s="258">
        <v>959.05</v>
      </c>
      <c r="F235" s="134">
        <v>53.580166500000004</v>
      </c>
      <c r="G235" s="254"/>
      <c r="H235" s="255"/>
      <c r="M235" s="105"/>
      <c r="N235" s="105"/>
    </row>
    <row r="236" spans="2:14" s="104" customFormat="1" ht="15">
      <c r="B236" s="256" t="s">
        <v>209</v>
      </c>
      <c r="C236" s="257" t="s">
        <v>329</v>
      </c>
      <c r="D236" s="258">
        <v>2855.622215</v>
      </c>
      <c r="E236" s="258">
        <v>2831.7</v>
      </c>
      <c r="F236" s="134">
        <v>43.0501213</v>
      </c>
      <c r="G236" s="254"/>
      <c r="H236" s="255"/>
      <c r="M236" s="105"/>
      <c r="N236" s="105"/>
    </row>
    <row r="237" spans="2:14" s="104" customFormat="1" ht="15">
      <c r="B237" s="256" t="s">
        <v>572</v>
      </c>
      <c r="C237" s="257" t="s">
        <v>329</v>
      </c>
      <c r="D237" s="258">
        <v>17169.35</v>
      </c>
      <c r="E237" s="258">
        <v>17356.8</v>
      </c>
      <c r="F237" s="134">
        <v>32.328854</v>
      </c>
      <c r="G237" s="254"/>
      <c r="H237" s="255"/>
      <c r="M237" s="105"/>
      <c r="N237" s="105"/>
    </row>
    <row r="238" spans="2:14" s="104" customFormat="1" ht="15">
      <c r="B238" s="256" t="s">
        <v>677</v>
      </c>
      <c r="C238" s="257" t="s">
        <v>329</v>
      </c>
      <c r="D238" s="258">
        <v>24175.17</v>
      </c>
      <c r="E238" s="258">
        <v>24124.5</v>
      </c>
      <c r="F238" s="134">
        <v>5.9959969</v>
      </c>
      <c r="G238" s="254"/>
      <c r="H238" s="255"/>
      <c r="M238" s="105"/>
      <c r="N238" s="105"/>
    </row>
    <row r="239" spans="2:14" s="104" customFormat="1" ht="15">
      <c r="B239" s="256" t="s">
        <v>73</v>
      </c>
      <c r="C239" s="257" t="s">
        <v>329</v>
      </c>
      <c r="D239" s="258">
        <v>502.161531</v>
      </c>
      <c r="E239" s="258">
        <v>505.1</v>
      </c>
      <c r="F239" s="134">
        <v>23.21761</v>
      </c>
      <c r="G239" s="254"/>
      <c r="H239" s="255"/>
      <c r="M239" s="105"/>
      <c r="N239" s="105"/>
    </row>
    <row r="240" spans="2:14" s="104" customFormat="1" ht="15">
      <c r="B240" s="256" t="s">
        <v>235</v>
      </c>
      <c r="C240" s="257" t="s">
        <v>329</v>
      </c>
      <c r="D240" s="258">
        <v>600.449976</v>
      </c>
      <c r="E240" s="258">
        <v>601</v>
      </c>
      <c r="F240" s="134">
        <v>4.09683</v>
      </c>
      <c r="G240" s="254"/>
      <c r="H240" s="255"/>
      <c r="M240" s="105"/>
      <c r="N240" s="105"/>
    </row>
    <row r="241" spans="2:14" s="104" customFormat="1" ht="15">
      <c r="B241" s="256" t="s">
        <v>108</v>
      </c>
      <c r="C241" s="257" t="s">
        <v>329</v>
      </c>
      <c r="D241" s="258">
        <v>115.209333</v>
      </c>
      <c r="E241" s="258">
        <v>114.05</v>
      </c>
      <c r="F241" s="134">
        <v>885.200745</v>
      </c>
      <c r="G241" s="254"/>
      <c r="H241" s="255"/>
      <c r="M241" s="105"/>
      <c r="N241" s="105"/>
    </row>
    <row r="242" spans="2:14" s="104" customFormat="1" ht="15">
      <c r="B242" s="256" t="s">
        <v>76</v>
      </c>
      <c r="C242" s="257" t="s">
        <v>329</v>
      </c>
      <c r="D242" s="258">
        <v>356.1133</v>
      </c>
      <c r="E242" s="258">
        <v>350.5</v>
      </c>
      <c r="F242" s="134">
        <v>790.121475</v>
      </c>
      <c r="G242" s="254"/>
      <c r="H242" s="255"/>
      <c r="M242" s="105"/>
      <c r="N242" s="105"/>
    </row>
    <row r="243" spans="2:14" s="104" customFormat="1" ht="15">
      <c r="B243" s="256" t="s">
        <v>340</v>
      </c>
      <c r="C243" s="257" t="s">
        <v>329</v>
      </c>
      <c r="D243" s="258">
        <v>209.537812</v>
      </c>
      <c r="E243" s="258">
        <v>210.8</v>
      </c>
      <c r="F243" s="134">
        <v>295.184736</v>
      </c>
      <c r="G243" s="254"/>
      <c r="H243" s="255"/>
      <c r="M243" s="105"/>
      <c r="N243" s="105"/>
    </row>
    <row r="244" spans="2:14" s="104" customFormat="1" ht="15">
      <c r="B244" s="256" t="s">
        <v>82</v>
      </c>
      <c r="C244" s="257" t="s">
        <v>329</v>
      </c>
      <c r="D244" s="258">
        <v>981.883333</v>
      </c>
      <c r="E244" s="258">
        <v>980.1</v>
      </c>
      <c r="F244" s="134">
        <v>28.71522</v>
      </c>
      <c r="G244" s="254"/>
      <c r="H244" s="255"/>
      <c r="M244" s="105"/>
      <c r="N244" s="105"/>
    </row>
    <row r="245" spans="2:14" s="104" customFormat="1" ht="15">
      <c r="B245" s="256" t="s">
        <v>441</v>
      </c>
      <c r="C245" s="257" t="s">
        <v>329</v>
      </c>
      <c r="D245" s="258">
        <v>1675.867028</v>
      </c>
      <c r="E245" s="258">
        <v>1677.85</v>
      </c>
      <c r="F245" s="134">
        <v>468.7820467</v>
      </c>
      <c r="G245" s="254"/>
      <c r="H245" s="255"/>
      <c r="M245" s="105"/>
      <c r="N245" s="105"/>
    </row>
    <row r="246" spans="2:14" s="104" customFormat="1" ht="15">
      <c r="B246" s="256" t="s">
        <v>68</v>
      </c>
      <c r="C246" s="257" t="s">
        <v>329</v>
      </c>
      <c r="D246" s="258">
        <v>695.008756</v>
      </c>
      <c r="E246" s="258">
        <v>672.6</v>
      </c>
      <c r="F246" s="134">
        <v>296.4984575</v>
      </c>
      <c r="G246" s="254"/>
      <c r="H246" s="255"/>
      <c r="M246" s="105"/>
      <c r="N246" s="105"/>
    </row>
    <row r="247" spans="2:14" s="104" customFormat="1" ht="15">
      <c r="B247" s="256" t="s">
        <v>267</v>
      </c>
      <c r="C247" s="257" t="s">
        <v>329</v>
      </c>
      <c r="D247" s="258">
        <v>3059.6</v>
      </c>
      <c r="E247" s="258">
        <v>3200.9</v>
      </c>
      <c r="F247" s="134">
        <v>4.0407090000000006</v>
      </c>
      <c r="G247" s="254"/>
      <c r="H247" s="255"/>
      <c r="M247" s="105"/>
      <c r="N247" s="105"/>
    </row>
    <row r="248" spans="2:14" s="104" customFormat="1" ht="15">
      <c r="B248" s="256" t="s">
        <v>88</v>
      </c>
      <c r="C248" s="257" t="s">
        <v>329</v>
      </c>
      <c r="D248" s="258">
        <v>2347.348789</v>
      </c>
      <c r="E248" s="258">
        <v>2402.9</v>
      </c>
      <c r="F248" s="134">
        <v>2294.838333</v>
      </c>
      <c r="G248" s="254"/>
      <c r="H248" s="255"/>
      <c r="M248" s="105"/>
      <c r="N248" s="105"/>
    </row>
    <row r="249" spans="2:14" s="104" customFormat="1" ht="15">
      <c r="B249" s="256" t="s">
        <v>538</v>
      </c>
      <c r="C249" s="257" t="s">
        <v>329</v>
      </c>
      <c r="D249" s="258">
        <v>327.345344</v>
      </c>
      <c r="E249" s="258">
        <v>332.35</v>
      </c>
      <c r="F249" s="134">
        <v>803.7750775</v>
      </c>
      <c r="G249" s="254"/>
      <c r="H249" s="255"/>
      <c r="M249" s="105"/>
      <c r="N249" s="105"/>
    </row>
    <row r="250" spans="2:14" s="104" customFormat="1" ht="15">
      <c r="B250" s="256" t="s">
        <v>152</v>
      </c>
      <c r="C250" s="257" t="s">
        <v>329</v>
      </c>
      <c r="D250" s="258">
        <v>526.157125</v>
      </c>
      <c r="E250" s="258">
        <v>540.1</v>
      </c>
      <c r="F250" s="134">
        <v>74.24863599999999</v>
      </c>
      <c r="G250" s="254"/>
      <c r="H250" s="255"/>
      <c r="M250" s="105"/>
      <c r="N250" s="105"/>
    </row>
    <row r="251" spans="2:14" s="104" customFormat="1" ht="15">
      <c r="B251" s="256" t="s">
        <v>390</v>
      </c>
      <c r="C251" s="257" t="s">
        <v>329</v>
      </c>
      <c r="D251" s="258">
        <v>1862.85</v>
      </c>
      <c r="E251" s="258">
        <v>1913.7</v>
      </c>
      <c r="F251" s="134">
        <v>1.0143885000000001</v>
      </c>
      <c r="G251" s="254"/>
      <c r="H251" s="255"/>
      <c r="M251" s="105"/>
      <c r="N251" s="105"/>
    </row>
    <row r="252" spans="2:14" s="104" customFormat="1" ht="15">
      <c r="B252" s="256" t="s">
        <v>56</v>
      </c>
      <c r="C252" s="257" t="s">
        <v>329</v>
      </c>
      <c r="D252" s="258">
        <v>240.706934</v>
      </c>
      <c r="E252" s="258">
        <v>240.05</v>
      </c>
      <c r="F252" s="134">
        <v>779.2835175</v>
      </c>
      <c r="G252" s="254"/>
      <c r="H252" s="255"/>
      <c r="M252" s="105"/>
      <c r="N252" s="105"/>
    </row>
    <row r="253" spans="2:14" s="104" customFormat="1" ht="15">
      <c r="B253" s="256" t="s">
        <v>154</v>
      </c>
      <c r="C253" s="257" t="s">
        <v>329</v>
      </c>
      <c r="D253" s="258">
        <v>343.43935</v>
      </c>
      <c r="E253" s="258">
        <v>337.7</v>
      </c>
      <c r="F253" s="134">
        <v>224.618897</v>
      </c>
      <c r="G253" s="254"/>
      <c r="H253" s="255"/>
      <c r="M253" s="105"/>
      <c r="N253" s="105"/>
    </row>
    <row r="254" spans="2:14" s="104" customFormat="1" ht="15">
      <c r="B254" s="256" t="s">
        <v>31</v>
      </c>
      <c r="C254" s="257" t="s">
        <v>329</v>
      </c>
      <c r="D254" s="258">
        <v>495.954945</v>
      </c>
      <c r="E254" s="258">
        <v>496.1</v>
      </c>
      <c r="F254" s="134">
        <v>104.2701</v>
      </c>
      <c r="G254" s="254"/>
      <c r="H254" s="255"/>
      <c r="M254" s="105"/>
      <c r="N254" s="105"/>
    </row>
    <row r="255" spans="2:14" s="104" customFormat="1" ht="15">
      <c r="B255" s="256" t="s">
        <v>241</v>
      </c>
      <c r="C255" s="257" t="s">
        <v>329</v>
      </c>
      <c r="D255" s="258">
        <v>552.294135</v>
      </c>
      <c r="E255" s="258">
        <v>539.7</v>
      </c>
      <c r="F255" s="134">
        <v>17.974015</v>
      </c>
      <c r="G255" s="254"/>
      <c r="H255" s="255"/>
      <c r="M255" s="105"/>
      <c r="N255" s="105"/>
    </row>
    <row r="256" spans="2:14" s="104" customFormat="1" ht="15">
      <c r="B256" s="256" t="s">
        <v>94</v>
      </c>
      <c r="C256" s="257" t="s">
        <v>329</v>
      </c>
      <c r="D256" s="258">
        <v>301.93802</v>
      </c>
      <c r="E256" s="258">
        <v>309.45</v>
      </c>
      <c r="F256" s="134">
        <v>2253.6292905</v>
      </c>
      <c r="G256" s="254"/>
      <c r="H256" s="255"/>
      <c r="M256" s="105"/>
      <c r="N256" s="105"/>
    </row>
    <row r="257" spans="2:14" s="104" customFormat="1" ht="15">
      <c r="B257" s="256" t="s">
        <v>150</v>
      </c>
      <c r="C257" s="257" t="s">
        <v>329</v>
      </c>
      <c r="D257" s="258">
        <v>493.274044</v>
      </c>
      <c r="E257" s="258">
        <v>492.5</v>
      </c>
      <c r="F257" s="134">
        <v>500.6125125</v>
      </c>
      <c r="G257" s="254"/>
      <c r="H257" s="255"/>
      <c r="M257" s="105"/>
      <c r="N257" s="105"/>
    </row>
    <row r="258" spans="2:14" s="104" customFormat="1" ht="15">
      <c r="B258" s="256" t="s">
        <v>165</v>
      </c>
      <c r="C258" s="257" t="s">
        <v>329</v>
      </c>
      <c r="D258" s="258">
        <v>1822.16393</v>
      </c>
      <c r="E258" s="258">
        <v>1926.75</v>
      </c>
      <c r="F258" s="134">
        <v>281.5543212</v>
      </c>
      <c r="G258" s="254"/>
      <c r="H258" s="255"/>
      <c r="M258" s="105"/>
      <c r="N258" s="105"/>
    </row>
    <row r="259" spans="2:14" s="104" customFormat="1" ht="15">
      <c r="B259" s="256" t="s">
        <v>284</v>
      </c>
      <c r="C259" s="257" t="s">
        <v>329</v>
      </c>
      <c r="D259" s="258">
        <v>196.45</v>
      </c>
      <c r="E259" s="258">
        <v>194.4</v>
      </c>
      <c r="F259" s="134">
        <v>4.76226</v>
      </c>
      <c r="G259" s="254"/>
      <c r="H259" s="255"/>
      <c r="M259" s="105"/>
      <c r="N259" s="105"/>
    </row>
    <row r="260" spans="2:14" s="104" customFormat="1" ht="15">
      <c r="B260" s="256" t="s">
        <v>336</v>
      </c>
      <c r="C260" s="257" t="s">
        <v>329</v>
      </c>
      <c r="D260" s="258">
        <v>159.995965</v>
      </c>
      <c r="E260" s="258">
        <v>158.9</v>
      </c>
      <c r="F260" s="134">
        <v>121.937446</v>
      </c>
      <c r="G260" s="254"/>
      <c r="H260" s="255"/>
      <c r="M260" s="105"/>
      <c r="N260" s="105"/>
    </row>
    <row r="261" spans="2:14" s="104" customFormat="1" ht="15">
      <c r="B261" s="256" t="s">
        <v>50</v>
      </c>
      <c r="C261" s="257" t="s">
        <v>329</v>
      </c>
      <c r="D261" s="258">
        <v>880.62994</v>
      </c>
      <c r="E261" s="258">
        <v>890.55</v>
      </c>
      <c r="F261" s="134">
        <v>2352.8411206</v>
      </c>
      <c r="G261" s="254"/>
      <c r="H261" s="255"/>
      <c r="M261" s="105"/>
      <c r="N261" s="105"/>
    </row>
    <row r="262" spans="2:14" s="104" customFormat="1" ht="15">
      <c r="B262" s="256" t="s">
        <v>175</v>
      </c>
      <c r="C262" s="257" t="s">
        <v>329</v>
      </c>
      <c r="D262" s="258">
        <v>2132.626736</v>
      </c>
      <c r="E262" s="258">
        <v>2144.1</v>
      </c>
      <c r="F262" s="134">
        <v>142.143702</v>
      </c>
      <c r="G262" s="254"/>
      <c r="H262" s="255"/>
      <c r="M262" s="105"/>
      <c r="N262" s="105"/>
    </row>
    <row r="263" spans="2:14" s="104" customFormat="1" ht="15">
      <c r="B263" s="256" t="s">
        <v>177</v>
      </c>
      <c r="C263" s="257" t="s">
        <v>329</v>
      </c>
      <c r="D263" s="258">
        <v>43479.05</v>
      </c>
      <c r="E263" s="258">
        <v>43387.05</v>
      </c>
      <c r="F263" s="134">
        <v>8.5704221</v>
      </c>
      <c r="G263" s="254"/>
      <c r="H263" s="255"/>
      <c r="M263" s="105"/>
      <c r="N263" s="105"/>
    </row>
    <row r="264" spans="2:14" s="104" customFormat="1" ht="15">
      <c r="B264" s="256" t="s">
        <v>193</v>
      </c>
      <c r="C264" s="257" t="s">
        <v>329</v>
      </c>
      <c r="D264" s="258">
        <v>2204.636368</v>
      </c>
      <c r="E264" s="258">
        <v>2195.7</v>
      </c>
      <c r="F264" s="134">
        <v>2125.9618171</v>
      </c>
      <c r="G264" s="254"/>
      <c r="H264" s="255"/>
      <c r="M264" s="105"/>
      <c r="N264" s="105"/>
    </row>
    <row r="265" spans="2:14" s="104" customFormat="1" ht="15">
      <c r="B265" s="256" t="s">
        <v>330</v>
      </c>
      <c r="C265" s="257" t="s">
        <v>329</v>
      </c>
      <c r="D265" s="258">
        <v>484.25471</v>
      </c>
      <c r="E265" s="258">
        <v>491.65</v>
      </c>
      <c r="F265" s="134">
        <v>723.243708</v>
      </c>
      <c r="G265" s="254"/>
      <c r="H265" s="255"/>
      <c r="M265" s="105"/>
      <c r="N265" s="105"/>
    </row>
    <row r="266" spans="2:14" s="104" customFormat="1" ht="15">
      <c r="B266" s="256" t="s">
        <v>251</v>
      </c>
      <c r="C266" s="257" t="s">
        <v>329</v>
      </c>
      <c r="D266" s="258">
        <v>135.264279</v>
      </c>
      <c r="E266" s="258">
        <v>135.9</v>
      </c>
      <c r="F266" s="134">
        <v>129.621135</v>
      </c>
      <c r="G266" s="254"/>
      <c r="H266" s="255"/>
      <c r="M266" s="105"/>
      <c r="N266" s="105"/>
    </row>
    <row r="267" spans="2:14" s="104" customFormat="1" ht="15">
      <c r="B267" s="256" t="s">
        <v>566</v>
      </c>
      <c r="C267" s="257" t="s">
        <v>329</v>
      </c>
      <c r="D267" s="258">
        <v>2466.435276</v>
      </c>
      <c r="E267" s="258">
        <v>2466.05</v>
      </c>
      <c r="F267" s="134">
        <v>66.7496883</v>
      </c>
      <c r="G267" s="254"/>
      <c r="H267" s="255"/>
      <c r="M267" s="105"/>
      <c r="N267" s="105"/>
    </row>
    <row r="268" spans="2:14" s="104" customFormat="1" ht="15">
      <c r="B268" s="256" t="s">
        <v>414</v>
      </c>
      <c r="C268" s="257" t="s">
        <v>329</v>
      </c>
      <c r="D268" s="258">
        <v>937.333911</v>
      </c>
      <c r="E268" s="258">
        <v>939.7</v>
      </c>
      <c r="F268" s="134">
        <v>801.567333</v>
      </c>
      <c r="G268" s="254"/>
      <c r="H268" s="255"/>
      <c r="M268" s="105"/>
      <c r="N268" s="105"/>
    </row>
    <row r="269" spans="2:14" s="104" customFormat="1" ht="15">
      <c r="B269" s="256" t="s">
        <v>33</v>
      </c>
      <c r="C269" s="257" t="s">
        <v>329</v>
      </c>
      <c r="D269" s="258">
        <v>703.8625</v>
      </c>
      <c r="E269" s="258">
        <v>731.6</v>
      </c>
      <c r="F269" s="134">
        <v>8.66448</v>
      </c>
      <c r="G269" s="254"/>
      <c r="H269" s="255"/>
      <c r="M269" s="105"/>
      <c r="N269" s="105"/>
    </row>
    <row r="270" spans="2:14" s="104" customFormat="1" ht="15">
      <c r="B270" s="256" t="s">
        <v>678</v>
      </c>
      <c r="C270" s="257" t="s">
        <v>329</v>
      </c>
      <c r="D270" s="258">
        <v>147.981579</v>
      </c>
      <c r="E270" s="258">
        <v>155.9</v>
      </c>
      <c r="F270" s="134">
        <v>74.1371735</v>
      </c>
      <c r="G270" s="254"/>
      <c r="H270" s="255"/>
      <c r="M270" s="105"/>
      <c r="N270" s="105"/>
    </row>
    <row r="271" spans="2:14" s="104" customFormat="1" ht="15">
      <c r="B271" s="256" t="s">
        <v>118</v>
      </c>
      <c r="C271" s="257" t="s">
        <v>329</v>
      </c>
      <c r="D271" s="258">
        <v>6153.465163</v>
      </c>
      <c r="E271" s="258">
        <v>6193.1</v>
      </c>
      <c r="F271" s="134">
        <v>711.9606868000001</v>
      </c>
      <c r="G271" s="254"/>
      <c r="H271" s="255"/>
      <c r="M271" s="105"/>
      <c r="N271" s="105"/>
    </row>
    <row r="272" spans="2:14" s="104" customFormat="1" ht="15">
      <c r="B272" s="256" t="s">
        <v>540</v>
      </c>
      <c r="C272" s="257" t="s">
        <v>329</v>
      </c>
      <c r="D272" s="258">
        <v>114.389479</v>
      </c>
      <c r="E272" s="258">
        <v>114.5</v>
      </c>
      <c r="F272" s="134">
        <v>605.4340875</v>
      </c>
      <c r="G272" s="254"/>
      <c r="H272" s="255"/>
      <c r="M272" s="105"/>
      <c r="N272" s="105"/>
    </row>
    <row r="273" spans="2:14" s="104" customFormat="1" ht="15">
      <c r="B273" s="256" t="s">
        <v>179</v>
      </c>
      <c r="C273" s="257" t="s">
        <v>329</v>
      </c>
      <c r="D273" s="258">
        <v>359.135293</v>
      </c>
      <c r="E273" s="258">
        <v>349.15</v>
      </c>
      <c r="F273" s="134">
        <v>240.883812</v>
      </c>
      <c r="G273" s="254"/>
      <c r="H273" s="255"/>
      <c r="M273" s="105"/>
      <c r="N273" s="105"/>
    </row>
    <row r="274" spans="2:14" s="104" customFormat="1" ht="15">
      <c r="B274" s="256" t="s">
        <v>203</v>
      </c>
      <c r="C274" s="257" t="s">
        <v>329</v>
      </c>
      <c r="D274" s="258">
        <v>1583.254536</v>
      </c>
      <c r="E274" s="258">
        <v>1672.85</v>
      </c>
      <c r="F274" s="134">
        <v>21.9016244</v>
      </c>
      <c r="G274" s="254"/>
      <c r="H274" s="255"/>
      <c r="M274" s="105"/>
      <c r="N274" s="105"/>
    </row>
    <row r="275" spans="2:14" s="104" customFormat="1" ht="15">
      <c r="B275" s="256" t="s">
        <v>278</v>
      </c>
      <c r="C275" s="257" t="s">
        <v>329</v>
      </c>
      <c r="D275" s="258">
        <v>1442.9875</v>
      </c>
      <c r="E275" s="258">
        <v>1495.7</v>
      </c>
      <c r="F275" s="134">
        <v>4.6520529999999995</v>
      </c>
      <c r="G275" s="254"/>
      <c r="H275" s="255"/>
      <c r="M275" s="105"/>
      <c r="N275" s="105"/>
    </row>
    <row r="276" spans="2:14" s="104" customFormat="1" ht="15">
      <c r="B276" s="256" t="s">
        <v>382</v>
      </c>
      <c r="C276" s="257" t="s">
        <v>329</v>
      </c>
      <c r="D276" s="258">
        <v>296.402339</v>
      </c>
      <c r="E276" s="258">
        <v>300.85</v>
      </c>
      <c r="F276" s="134">
        <v>2004.1983263</v>
      </c>
      <c r="G276" s="254"/>
      <c r="H276" s="255"/>
      <c r="M276" s="105"/>
      <c r="N276" s="105"/>
    </row>
    <row r="277" spans="2:14" s="104" customFormat="1" ht="15">
      <c r="B277" s="256" t="s">
        <v>160</v>
      </c>
      <c r="C277" s="257" t="s">
        <v>329</v>
      </c>
      <c r="D277" s="258">
        <v>4277.838177</v>
      </c>
      <c r="E277" s="258">
        <v>4326.05</v>
      </c>
      <c r="F277" s="134">
        <v>266.229159</v>
      </c>
      <c r="G277" s="254"/>
      <c r="H277" s="255"/>
      <c r="M277" s="105"/>
      <c r="N277" s="105"/>
    </row>
    <row r="278" spans="2:14" s="104" customFormat="1" ht="15">
      <c r="B278" s="256" t="s">
        <v>563</v>
      </c>
      <c r="C278" s="257" t="s">
        <v>329</v>
      </c>
      <c r="D278" s="258">
        <v>374.864797</v>
      </c>
      <c r="E278" s="258">
        <v>374.8</v>
      </c>
      <c r="F278" s="134">
        <v>63.840392</v>
      </c>
      <c r="G278" s="254"/>
      <c r="H278" s="255"/>
      <c r="M278" s="105"/>
      <c r="N278" s="105"/>
    </row>
    <row r="279" spans="2:14" s="104" customFormat="1" ht="15">
      <c r="B279" s="256" t="s">
        <v>24</v>
      </c>
      <c r="C279" s="257" t="s">
        <v>329</v>
      </c>
      <c r="D279" s="258">
        <v>760.51769</v>
      </c>
      <c r="E279" s="258">
        <v>777.85</v>
      </c>
      <c r="F279" s="134">
        <v>6714.2225063</v>
      </c>
      <c r="G279" s="254"/>
      <c r="H279" s="255"/>
      <c r="M279" s="105"/>
      <c r="N279" s="105"/>
    </row>
    <row r="280" spans="2:14" s="104" customFormat="1" ht="15">
      <c r="B280" s="256" t="s">
        <v>679</v>
      </c>
      <c r="C280" s="257" t="s">
        <v>329</v>
      </c>
      <c r="D280" s="258">
        <v>123.920621</v>
      </c>
      <c r="E280" s="258">
        <v>123.9</v>
      </c>
      <c r="F280" s="134">
        <v>455.63922</v>
      </c>
      <c r="G280" s="254"/>
      <c r="H280" s="255"/>
      <c r="M280" s="105"/>
      <c r="N280" s="105"/>
    </row>
    <row r="281" spans="2:14" s="104" customFormat="1" ht="15">
      <c r="B281" s="256" t="s">
        <v>545</v>
      </c>
      <c r="C281" s="257" t="s">
        <v>329</v>
      </c>
      <c r="D281" s="258">
        <v>197.482123</v>
      </c>
      <c r="E281" s="258">
        <v>195.3</v>
      </c>
      <c r="F281" s="134">
        <v>395.3859</v>
      </c>
      <c r="G281" s="254"/>
      <c r="H281" s="255"/>
      <c r="M281" s="105"/>
      <c r="N281" s="105"/>
    </row>
    <row r="282" spans="2:14" s="104" customFormat="1" ht="15">
      <c r="B282" s="256" t="s">
        <v>181</v>
      </c>
      <c r="C282" s="257" t="s">
        <v>329</v>
      </c>
      <c r="D282" s="258">
        <v>1983.925</v>
      </c>
      <c r="E282" s="258">
        <v>2017.85</v>
      </c>
      <c r="F282" s="134">
        <v>8.3667384</v>
      </c>
      <c r="G282" s="254"/>
      <c r="H282" s="255"/>
      <c r="M282" s="105"/>
      <c r="N282" s="105"/>
    </row>
    <row r="283" spans="2:14" s="104" customFormat="1" ht="15">
      <c r="B283" s="256" t="s">
        <v>120</v>
      </c>
      <c r="C283" s="257" t="s">
        <v>329</v>
      </c>
      <c r="D283" s="258">
        <v>723.75</v>
      </c>
      <c r="E283" s="258">
        <v>723.05</v>
      </c>
      <c r="F283" s="134">
        <v>2.5748344</v>
      </c>
      <c r="G283" s="254"/>
      <c r="H283" s="255"/>
      <c r="M283" s="105"/>
      <c r="N283" s="105"/>
    </row>
    <row r="284" spans="2:14" s="104" customFormat="1" ht="15">
      <c r="B284" s="256" t="s">
        <v>410</v>
      </c>
      <c r="C284" s="257" t="s">
        <v>329</v>
      </c>
      <c r="D284" s="258">
        <v>2013.193592</v>
      </c>
      <c r="E284" s="258">
        <v>2055.05</v>
      </c>
      <c r="F284" s="134">
        <v>68.6517458</v>
      </c>
      <c r="G284" s="254"/>
      <c r="H284" s="255"/>
      <c r="M284" s="105"/>
      <c r="N284" s="105"/>
    </row>
    <row r="285" spans="2:14" s="104" customFormat="1" ht="15">
      <c r="B285" s="256" t="s">
        <v>216</v>
      </c>
      <c r="C285" s="257" t="s">
        <v>329</v>
      </c>
      <c r="D285" s="258">
        <v>6649.172</v>
      </c>
      <c r="E285" s="258">
        <v>6622.8</v>
      </c>
      <c r="F285" s="134">
        <v>47.67545</v>
      </c>
      <c r="G285" s="254"/>
      <c r="H285" s="255"/>
      <c r="M285" s="105"/>
      <c r="N285" s="105"/>
    </row>
    <row r="286" spans="2:14" s="104" customFormat="1" ht="15">
      <c r="B286" s="256" t="s">
        <v>374</v>
      </c>
      <c r="C286" s="257" t="s">
        <v>329</v>
      </c>
      <c r="D286" s="258">
        <v>191.36749</v>
      </c>
      <c r="E286" s="258">
        <v>192</v>
      </c>
      <c r="F286" s="134">
        <v>23.5</v>
      </c>
      <c r="G286" s="254"/>
      <c r="H286" s="255"/>
      <c r="M286" s="105"/>
      <c r="N286" s="105"/>
    </row>
    <row r="287" spans="2:14" s="104" customFormat="1" ht="15">
      <c r="B287" s="256" t="s">
        <v>263</v>
      </c>
      <c r="C287" s="257" t="s">
        <v>329</v>
      </c>
      <c r="D287" s="258">
        <v>729.78275</v>
      </c>
      <c r="E287" s="258">
        <v>763.2</v>
      </c>
      <c r="F287" s="134">
        <v>130.96075199999999</v>
      </c>
      <c r="G287" s="254"/>
      <c r="H287" s="255"/>
      <c r="M287" s="105"/>
      <c r="N287" s="105"/>
    </row>
    <row r="288" spans="2:14" s="104" customFormat="1" ht="15">
      <c r="B288" s="256" t="s">
        <v>148</v>
      </c>
      <c r="C288" s="257" t="s">
        <v>329</v>
      </c>
      <c r="D288" s="258">
        <v>364.453146</v>
      </c>
      <c r="E288" s="258">
        <v>361.35</v>
      </c>
      <c r="F288" s="134">
        <v>1193.484135</v>
      </c>
      <c r="G288" s="254"/>
      <c r="H288" s="255"/>
      <c r="M288" s="105"/>
      <c r="N288" s="105"/>
    </row>
    <row r="289" spans="2:14" s="104" customFormat="1" ht="15">
      <c r="B289" s="256" t="s">
        <v>167</v>
      </c>
      <c r="C289" s="257" t="s">
        <v>329</v>
      </c>
      <c r="D289" s="258">
        <v>1273.973977</v>
      </c>
      <c r="E289" s="258">
        <v>1281.65</v>
      </c>
      <c r="F289" s="134">
        <v>386.52183030000003</v>
      </c>
      <c r="G289" s="254"/>
      <c r="H289" s="255"/>
      <c r="M289" s="105"/>
      <c r="N289" s="105"/>
    </row>
    <row r="290" spans="2:14" s="104" customFormat="1" ht="15">
      <c r="B290" s="256" t="s">
        <v>680</v>
      </c>
      <c r="C290" s="257" t="s">
        <v>329</v>
      </c>
      <c r="D290" s="258">
        <v>457.922687</v>
      </c>
      <c r="E290" s="258">
        <v>457.9</v>
      </c>
      <c r="F290" s="134">
        <v>131.2976665</v>
      </c>
      <c r="G290" s="254"/>
      <c r="H290" s="255"/>
      <c r="M290" s="105"/>
      <c r="N290" s="105"/>
    </row>
    <row r="291" spans="2:14" s="104" customFormat="1" ht="15">
      <c r="B291" s="256" t="s">
        <v>85</v>
      </c>
      <c r="C291" s="257" t="s">
        <v>329</v>
      </c>
      <c r="D291" s="258">
        <v>291.296137</v>
      </c>
      <c r="E291" s="258">
        <v>289.2</v>
      </c>
      <c r="F291" s="134">
        <v>3030.81282</v>
      </c>
      <c r="G291" s="254"/>
      <c r="H291" s="255"/>
      <c r="M291" s="105"/>
      <c r="N291" s="105"/>
    </row>
    <row r="292" spans="2:14" s="104" customFormat="1" ht="15">
      <c r="B292" s="256" t="s">
        <v>568</v>
      </c>
      <c r="C292" s="257" t="s">
        <v>329</v>
      </c>
      <c r="D292" s="258">
        <v>1590.697869</v>
      </c>
      <c r="E292" s="258">
        <v>1582</v>
      </c>
      <c r="F292" s="134">
        <v>57.886305</v>
      </c>
      <c r="G292" s="254"/>
      <c r="H292" s="255"/>
      <c r="M292" s="105"/>
      <c r="N292" s="105"/>
    </row>
    <row r="293" spans="2:14" s="104" customFormat="1" ht="15">
      <c r="B293" s="256" t="s">
        <v>547</v>
      </c>
      <c r="C293" s="257" t="s">
        <v>329</v>
      </c>
      <c r="D293" s="258">
        <v>36.810863</v>
      </c>
      <c r="E293" s="258">
        <v>36.55</v>
      </c>
      <c r="F293" s="134">
        <v>323.69778</v>
      </c>
      <c r="G293" s="254"/>
      <c r="H293" s="255"/>
      <c r="M293" s="105"/>
      <c r="N293" s="105"/>
    </row>
    <row r="294" spans="2:14" s="104" customFormat="1" ht="15">
      <c r="B294" s="256" t="s">
        <v>261</v>
      </c>
      <c r="C294" s="257" t="s">
        <v>329</v>
      </c>
      <c r="D294" s="258">
        <v>1288.309041</v>
      </c>
      <c r="E294" s="258">
        <v>1325.3</v>
      </c>
      <c r="F294" s="134">
        <v>83.6780131</v>
      </c>
      <c r="G294" s="254"/>
      <c r="H294" s="255"/>
      <c r="M294" s="105"/>
      <c r="N294" s="105"/>
    </row>
    <row r="295" spans="2:14" s="104" customFormat="1" ht="15">
      <c r="B295" s="256" t="s">
        <v>533</v>
      </c>
      <c r="C295" s="257" t="s">
        <v>329</v>
      </c>
      <c r="D295" s="258">
        <v>940.377958</v>
      </c>
      <c r="E295" s="258">
        <v>942</v>
      </c>
      <c r="F295" s="134">
        <v>1212.91485</v>
      </c>
      <c r="G295" s="254"/>
      <c r="H295" s="255"/>
      <c r="M295" s="105"/>
      <c r="N295" s="105"/>
    </row>
    <row r="296" spans="2:14" s="104" customFormat="1" ht="15">
      <c r="B296" s="256" t="s">
        <v>556</v>
      </c>
      <c r="C296" s="257" t="s">
        <v>329</v>
      </c>
      <c r="D296" s="258">
        <v>896.035349</v>
      </c>
      <c r="E296" s="258">
        <v>947.3</v>
      </c>
      <c r="F296" s="134">
        <v>127.9445925</v>
      </c>
      <c r="G296" s="254"/>
      <c r="H296" s="255"/>
      <c r="M296" s="105"/>
      <c r="N296" s="105"/>
    </row>
    <row r="297" spans="2:14" s="104" customFormat="1" ht="15">
      <c r="B297" s="256" t="s">
        <v>138</v>
      </c>
      <c r="C297" s="257" t="s">
        <v>329</v>
      </c>
      <c r="D297" s="258">
        <v>757.727756</v>
      </c>
      <c r="E297" s="258">
        <v>768.9</v>
      </c>
      <c r="F297" s="134">
        <v>309.9019555</v>
      </c>
      <c r="G297" s="254"/>
      <c r="H297" s="255"/>
      <c r="M297" s="105"/>
      <c r="N297" s="105"/>
    </row>
    <row r="298" spans="2:14" s="104" customFormat="1" ht="15">
      <c r="B298" s="256" t="s">
        <v>130</v>
      </c>
      <c r="C298" s="257" t="s">
        <v>329</v>
      </c>
      <c r="D298" s="258">
        <v>1915.45</v>
      </c>
      <c r="E298" s="258">
        <v>1974</v>
      </c>
      <c r="F298" s="134">
        <v>2.198515</v>
      </c>
      <c r="G298" s="254"/>
      <c r="H298" s="255"/>
      <c r="M298" s="105"/>
      <c r="N298" s="105"/>
    </row>
    <row r="299" spans="2:14" s="104" customFormat="1" ht="15">
      <c r="B299" s="256" t="s">
        <v>370</v>
      </c>
      <c r="C299" s="257" t="s">
        <v>329</v>
      </c>
      <c r="D299" s="258">
        <v>1900.266038</v>
      </c>
      <c r="E299" s="258">
        <v>2020.7</v>
      </c>
      <c r="F299" s="134">
        <v>890.1025875</v>
      </c>
      <c r="G299" s="254"/>
      <c r="H299" s="255"/>
      <c r="M299" s="105"/>
      <c r="N299" s="105"/>
    </row>
    <row r="300" spans="2:14" s="104" customFormat="1" ht="15">
      <c r="B300" s="256" t="s">
        <v>48</v>
      </c>
      <c r="C300" s="257" t="s">
        <v>329</v>
      </c>
      <c r="D300" s="258">
        <v>7179.904874</v>
      </c>
      <c r="E300" s="258">
        <v>7304.75</v>
      </c>
      <c r="F300" s="134">
        <v>2017.3148678</v>
      </c>
      <c r="G300" s="254"/>
      <c r="H300" s="255"/>
      <c r="M300" s="105"/>
      <c r="N300" s="105"/>
    </row>
    <row r="301" spans="2:14" s="104" customFormat="1" ht="15">
      <c r="B301" s="256" t="s">
        <v>224</v>
      </c>
      <c r="C301" s="257" t="s">
        <v>329</v>
      </c>
      <c r="D301" s="258">
        <v>2307.370833</v>
      </c>
      <c r="E301" s="258">
        <v>2308.25</v>
      </c>
      <c r="F301" s="134">
        <v>17.386155</v>
      </c>
      <c r="G301" s="254"/>
      <c r="H301" s="255"/>
      <c r="M301" s="105"/>
      <c r="N301" s="105"/>
    </row>
    <row r="302" spans="2:14" s="104" customFormat="1" ht="15">
      <c r="B302" s="256" t="s">
        <v>144</v>
      </c>
      <c r="C302" s="257" t="s">
        <v>329</v>
      </c>
      <c r="D302" s="258">
        <v>2244.76</v>
      </c>
      <c r="E302" s="258">
        <v>2258.45</v>
      </c>
      <c r="F302" s="134">
        <v>7.924951899999999</v>
      </c>
      <c r="G302" s="254"/>
      <c r="H302" s="255"/>
      <c r="M302" s="105"/>
      <c r="N302" s="105"/>
    </row>
    <row r="303" spans="2:14" s="104" customFormat="1" ht="15">
      <c r="B303" s="256" t="s">
        <v>574</v>
      </c>
      <c r="C303" s="257" t="s">
        <v>329</v>
      </c>
      <c r="D303" s="258">
        <v>37.15</v>
      </c>
      <c r="E303" s="258">
        <v>37.1</v>
      </c>
      <c r="F303" s="134">
        <v>5.835825</v>
      </c>
      <c r="G303" s="254"/>
      <c r="H303" s="255"/>
      <c r="M303" s="105"/>
      <c r="N303" s="105"/>
    </row>
    <row r="304" spans="2:14" s="104" customFormat="1" ht="15">
      <c r="B304" s="256" t="s">
        <v>65</v>
      </c>
      <c r="C304" s="257" t="s">
        <v>329</v>
      </c>
      <c r="D304" s="258">
        <v>99.390214</v>
      </c>
      <c r="E304" s="258">
        <v>99.2</v>
      </c>
      <c r="F304" s="134">
        <v>2061.00173</v>
      </c>
      <c r="G304" s="254"/>
      <c r="H304" s="255"/>
      <c r="M304" s="105"/>
      <c r="N304" s="105"/>
    </row>
    <row r="305" spans="2:14" s="104" customFormat="1" ht="15">
      <c r="B305" s="256" t="s">
        <v>255</v>
      </c>
      <c r="C305" s="257" t="s">
        <v>329</v>
      </c>
      <c r="D305" s="258">
        <v>1419.396057</v>
      </c>
      <c r="E305" s="258">
        <v>1489.3</v>
      </c>
      <c r="F305" s="134">
        <v>244.42012329999997</v>
      </c>
      <c r="G305" s="254"/>
      <c r="H305" s="255"/>
      <c r="M305" s="105"/>
      <c r="N305" s="105"/>
    </row>
    <row r="306" spans="2:14" s="104" customFormat="1" ht="15">
      <c r="B306" s="256" t="s">
        <v>551</v>
      </c>
      <c r="C306" s="257" t="s">
        <v>329</v>
      </c>
      <c r="D306" s="258">
        <v>599.601431</v>
      </c>
      <c r="E306" s="258">
        <v>593.95</v>
      </c>
      <c r="F306" s="134">
        <v>188.040195</v>
      </c>
      <c r="G306" s="254"/>
      <c r="H306" s="255"/>
      <c r="M306" s="105"/>
      <c r="N306" s="105"/>
    </row>
    <row r="307" spans="2:14" s="104" customFormat="1" ht="15">
      <c r="B307" s="256" t="s">
        <v>97</v>
      </c>
      <c r="C307" s="257" t="s">
        <v>329</v>
      </c>
      <c r="D307" s="258">
        <v>374.349075</v>
      </c>
      <c r="E307" s="258">
        <v>382.85</v>
      </c>
      <c r="F307" s="134">
        <v>98.4635231</v>
      </c>
      <c r="G307" s="254"/>
      <c r="H307" s="255"/>
      <c r="M307" s="105"/>
      <c r="N307" s="105"/>
    </row>
    <row r="308" spans="2:14" s="104" customFormat="1" ht="15">
      <c r="B308" s="256" t="s">
        <v>558</v>
      </c>
      <c r="C308" s="257" t="s">
        <v>329</v>
      </c>
      <c r="D308" s="258">
        <v>108.817659</v>
      </c>
      <c r="E308" s="258">
        <v>108.35</v>
      </c>
      <c r="F308" s="134">
        <v>106.374015</v>
      </c>
      <c r="G308" s="254"/>
      <c r="H308" s="255"/>
      <c r="M308" s="105"/>
      <c r="N308" s="105"/>
    </row>
    <row r="309" spans="2:14" s="104" customFormat="1" ht="15">
      <c r="B309" s="256" t="s">
        <v>257</v>
      </c>
      <c r="C309" s="257" t="s">
        <v>329</v>
      </c>
      <c r="D309" s="258">
        <v>4418.161078</v>
      </c>
      <c r="E309" s="258">
        <v>4473.15</v>
      </c>
      <c r="F309" s="134">
        <v>18.8627423</v>
      </c>
      <c r="G309" s="254"/>
      <c r="H309" s="255"/>
      <c r="M309" s="105"/>
      <c r="N309" s="105"/>
    </row>
    <row r="310" spans="2:14" s="104" customFormat="1" ht="15">
      <c r="B310" s="256" t="s">
        <v>231</v>
      </c>
      <c r="C310" s="257" t="s">
        <v>329</v>
      </c>
      <c r="D310" s="258">
        <v>227.597916</v>
      </c>
      <c r="E310" s="258">
        <v>225.5</v>
      </c>
      <c r="F310" s="134">
        <v>649.676625</v>
      </c>
      <c r="G310" s="254"/>
      <c r="H310" s="255"/>
      <c r="M310" s="105"/>
      <c r="N310" s="105"/>
    </row>
    <row r="311" spans="2:14" s="104" customFormat="1" ht="15">
      <c r="B311" s="256" t="s">
        <v>274</v>
      </c>
      <c r="C311" s="257" t="s">
        <v>329</v>
      </c>
      <c r="D311" s="258">
        <v>503.964868</v>
      </c>
      <c r="E311" s="258">
        <v>505.25</v>
      </c>
      <c r="F311" s="134">
        <v>53.5407344</v>
      </c>
      <c r="G311" s="254"/>
      <c r="H311" s="255"/>
      <c r="M311" s="105"/>
      <c r="N311" s="105"/>
    </row>
    <row r="312" spans="2:14" s="104" customFormat="1" ht="15">
      <c r="B312" s="256" t="s">
        <v>338</v>
      </c>
      <c r="C312" s="257" t="s">
        <v>329</v>
      </c>
      <c r="D312" s="258">
        <v>62.393571</v>
      </c>
      <c r="E312" s="258">
        <v>62.2</v>
      </c>
      <c r="F312" s="134">
        <v>1247.5671</v>
      </c>
      <c r="G312" s="254"/>
      <c r="H312" s="255"/>
      <c r="M312" s="105"/>
      <c r="N312" s="105"/>
    </row>
    <row r="313" spans="2:14" s="104" customFormat="1" ht="15">
      <c r="B313" s="256" t="s">
        <v>337</v>
      </c>
      <c r="C313" s="257" t="s">
        <v>329</v>
      </c>
      <c r="D313" s="258">
        <v>493.086955</v>
      </c>
      <c r="E313" s="258">
        <v>503.05</v>
      </c>
      <c r="F313" s="134">
        <v>154.01582439999999</v>
      </c>
      <c r="G313" s="254"/>
      <c r="H313" s="255"/>
      <c r="M313" s="105"/>
      <c r="N313" s="105"/>
    </row>
    <row r="314" spans="2:14" s="104" customFormat="1" ht="15">
      <c r="B314" s="256" t="s">
        <v>342</v>
      </c>
      <c r="C314" s="257" t="s">
        <v>329</v>
      </c>
      <c r="D314" s="258">
        <v>139.116656</v>
      </c>
      <c r="E314" s="258">
        <v>140.1</v>
      </c>
      <c r="F314" s="134">
        <v>24.238305</v>
      </c>
      <c r="G314" s="254"/>
      <c r="H314" s="255"/>
      <c r="M314" s="105"/>
      <c r="N314" s="105"/>
    </row>
    <row r="315" spans="2:14" s="104" customFormat="1" ht="15">
      <c r="B315" s="256" t="s">
        <v>226</v>
      </c>
      <c r="C315" s="257" t="s">
        <v>329</v>
      </c>
      <c r="D315" s="258">
        <v>612.985682</v>
      </c>
      <c r="E315" s="258">
        <v>632.4</v>
      </c>
      <c r="F315" s="134">
        <v>236.32709100000002</v>
      </c>
      <c r="G315" s="254"/>
      <c r="H315" s="255"/>
      <c r="M315" s="105"/>
      <c r="N315" s="105"/>
    </row>
    <row r="316" spans="2:14" s="104" customFormat="1" ht="15">
      <c r="B316" s="256" t="s">
        <v>218</v>
      </c>
      <c r="C316" s="257" t="s">
        <v>329</v>
      </c>
      <c r="D316" s="258">
        <v>525.541642</v>
      </c>
      <c r="E316" s="258">
        <v>538.9</v>
      </c>
      <c r="F316" s="134">
        <v>28.53345</v>
      </c>
      <c r="G316" s="254"/>
      <c r="H316" s="255"/>
      <c r="M316" s="105"/>
      <c r="N316" s="105"/>
    </row>
    <row r="317" spans="2:14" s="104" customFormat="1" ht="15">
      <c r="B317" s="256" t="s">
        <v>124</v>
      </c>
      <c r="C317" s="257" t="s">
        <v>329</v>
      </c>
      <c r="D317" s="258">
        <v>4580.405769</v>
      </c>
      <c r="E317" s="258">
        <v>4536.5</v>
      </c>
      <c r="F317" s="134">
        <v>211.63567379999998</v>
      </c>
      <c r="G317" s="254"/>
      <c r="H317" s="255"/>
      <c r="M317" s="105"/>
      <c r="N317" s="105"/>
    </row>
    <row r="318" spans="2:14" s="104" customFormat="1" ht="15">
      <c r="B318" s="256" t="s">
        <v>272</v>
      </c>
      <c r="C318" s="257" t="s">
        <v>329</v>
      </c>
      <c r="D318" s="258">
        <v>14215.7</v>
      </c>
      <c r="E318" s="258">
        <v>14466.9</v>
      </c>
      <c r="F318" s="134">
        <v>4.8558623</v>
      </c>
      <c r="G318" s="254"/>
      <c r="H318" s="255"/>
      <c r="M318" s="105"/>
      <c r="N318" s="105"/>
    </row>
    <row r="319" spans="2:14" s="104" customFormat="1" ht="15">
      <c r="B319" s="256" t="s">
        <v>191</v>
      </c>
      <c r="C319" s="257" t="s">
        <v>329</v>
      </c>
      <c r="D319" s="258">
        <v>188.055033</v>
      </c>
      <c r="E319" s="258">
        <v>184.15</v>
      </c>
      <c r="F319" s="134">
        <v>124.74513449999999</v>
      </c>
      <c r="G319" s="254"/>
      <c r="H319" s="255"/>
      <c r="M319" s="105"/>
      <c r="N319" s="105"/>
    </row>
    <row r="320" spans="2:14" s="104" customFormat="1" ht="15">
      <c r="B320" s="256" t="s">
        <v>398</v>
      </c>
      <c r="C320" s="257" t="s">
        <v>329</v>
      </c>
      <c r="D320" s="258">
        <v>16492.729044</v>
      </c>
      <c r="E320" s="258">
        <v>17675.95</v>
      </c>
      <c r="F320" s="134">
        <v>69.1661441</v>
      </c>
      <c r="G320" s="254"/>
      <c r="H320" s="255"/>
      <c r="M320" s="105"/>
      <c r="N320" s="105"/>
    </row>
    <row r="321" spans="2:14" s="104" customFormat="1" ht="15">
      <c r="B321" s="256" t="s">
        <v>253</v>
      </c>
      <c r="C321" s="257" t="s">
        <v>329</v>
      </c>
      <c r="D321" s="258">
        <v>16815.913925</v>
      </c>
      <c r="E321" s="258">
        <v>17150.5</v>
      </c>
      <c r="F321" s="134">
        <v>1482.4928413</v>
      </c>
      <c r="G321" s="254"/>
      <c r="H321" s="255"/>
      <c r="M321" s="105"/>
      <c r="N321" s="105"/>
    </row>
    <row r="322" spans="2:14" s="104" customFormat="1" ht="15">
      <c r="B322" s="256" t="s">
        <v>265</v>
      </c>
      <c r="C322" s="257" t="s">
        <v>329</v>
      </c>
      <c r="D322" s="258">
        <v>114.057692</v>
      </c>
      <c r="E322" s="258">
        <v>113.2</v>
      </c>
      <c r="F322" s="134">
        <v>173.395648</v>
      </c>
      <c r="G322" s="254"/>
      <c r="H322" s="255"/>
      <c r="M322" s="105"/>
      <c r="N322" s="105"/>
    </row>
    <row r="323" spans="2:14" s="104" customFormat="1" ht="15">
      <c r="B323" s="256" t="s">
        <v>259</v>
      </c>
      <c r="C323" s="257" t="s">
        <v>329</v>
      </c>
      <c r="D323" s="258">
        <v>160.312557</v>
      </c>
      <c r="E323" s="258">
        <v>163.55</v>
      </c>
      <c r="F323" s="134">
        <v>1297.958103</v>
      </c>
      <c r="G323" s="254"/>
      <c r="H323" s="255"/>
      <c r="M323" s="105"/>
      <c r="N323" s="105"/>
    </row>
    <row r="324" spans="2:14" s="104" customFormat="1" ht="15">
      <c r="B324" s="256" t="s">
        <v>243</v>
      </c>
      <c r="C324" s="257" t="s">
        <v>329</v>
      </c>
      <c r="D324" s="258">
        <v>210.428033</v>
      </c>
      <c r="E324" s="258">
        <v>212.15</v>
      </c>
      <c r="F324" s="134">
        <v>373.22990100000004</v>
      </c>
      <c r="G324" s="254"/>
      <c r="H324" s="255"/>
      <c r="M324" s="105"/>
      <c r="N324" s="105"/>
    </row>
    <row r="325" spans="2:14" s="104" customFormat="1" ht="15">
      <c r="B325" s="256" t="s">
        <v>132</v>
      </c>
      <c r="C325" s="257" t="s">
        <v>329</v>
      </c>
      <c r="D325" s="258">
        <v>728.4512</v>
      </c>
      <c r="E325" s="258">
        <v>755.7</v>
      </c>
      <c r="F325" s="134">
        <v>274.2990218</v>
      </c>
      <c r="G325" s="254"/>
      <c r="H325" s="255"/>
      <c r="M325" s="105"/>
      <c r="N325" s="105"/>
    </row>
    <row r="326" spans="2:14" s="104" customFormat="1" ht="15">
      <c r="B326" s="256" t="s">
        <v>36</v>
      </c>
      <c r="C326" s="257" t="s">
        <v>329</v>
      </c>
      <c r="D326" s="258">
        <v>361.575</v>
      </c>
      <c r="E326" s="258">
        <v>361.7</v>
      </c>
      <c r="F326" s="134">
        <v>74.23860599999999</v>
      </c>
      <c r="G326" s="254"/>
      <c r="H326" s="255"/>
      <c r="M326" s="105"/>
      <c r="N326" s="105"/>
    </row>
    <row r="327" spans="2:14" s="104" customFormat="1" ht="15">
      <c r="B327" s="256" t="s">
        <v>10</v>
      </c>
      <c r="C327" s="257" t="s">
        <v>329</v>
      </c>
      <c r="D327" s="258">
        <v>1329.703541</v>
      </c>
      <c r="E327" s="258">
        <v>1315.05</v>
      </c>
      <c r="F327" s="134">
        <v>3375.7346842</v>
      </c>
      <c r="G327" s="254"/>
      <c r="H327" s="255"/>
      <c r="M327" s="105"/>
      <c r="N327" s="105"/>
    </row>
    <row r="328" spans="2:14" s="104" customFormat="1" ht="15">
      <c r="B328" s="256" t="s">
        <v>53</v>
      </c>
      <c r="C328" s="257" t="s">
        <v>329</v>
      </c>
      <c r="D328" s="258">
        <v>754.916924</v>
      </c>
      <c r="E328" s="258">
        <v>749.55</v>
      </c>
      <c r="F328" s="134">
        <v>265.0472026</v>
      </c>
      <c r="G328" s="254"/>
      <c r="H328" s="255"/>
      <c r="M328" s="105"/>
      <c r="N328" s="105"/>
    </row>
    <row r="329" spans="2:14" s="104" customFormat="1" ht="15">
      <c r="B329" s="256" t="s">
        <v>105</v>
      </c>
      <c r="C329" s="257" t="s">
        <v>329</v>
      </c>
      <c r="D329" s="258">
        <v>1726.340508</v>
      </c>
      <c r="E329" s="258">
        <v>1762.15</v>
      </c>
      <c r="F329" s="134">
        <v>157.83733900000001</v>
      </c>
      <c r="G329" s="254"/>
      <c r="H329" s="255"/>
      <c r="M329" s="105"/>
      <c r="N329" s="105"/>
    </row>
    <row r="330" spans="2:14" s="104" customFormat="1" ht="15">
      <c r="B330" s="256" t="s">
        <v>173</v>
      </c>
      <c r="C330" s="257" t="s">
        <v>329</v>
      </c>
      <c r="D330" s="258">
        <v>2041.384364</v>
      </c>
      <c r="E330" s="258">
        <v>2108.2</v>
      </c>
      <c r="F330" s="134">
        <v>100.8555125</v>
      </c>
      <c r="G330" s="254"/>
      <c r="H330" s="255"/>
      <c r="M330" s="105"/>
      <c r="N330" s="105"/>
    </row>
    <row r="331" spans="2:14" s="104" customFormat="1" ht="15">
      <c r="B331" s="256" t="s">
        <v>134</v>
      </c>
      <c r="C331" s="257" t="s">
        <v>329</v>
      </c>
      <c r="D331" s="258">
        <v>121.623935</v>
      </c>
      <c r="E331" s="258">
        <v>122.3</v>
      </c>
      <c r="F331" s="134">
        <v>1941.1055813</v>
      </c>
      <c r="G331" s="254"/>
      <c r="H331" s="255"/>
      <c r="M331" s="105"/>
      <c r="N331" s="105"/>
    </row>
    <row r="332" spans="2:14" s="104" customFormat="1" ht="15">
      <c r="B332" s="256" t="s">
        <v>543</v>
      </c>
      <c r="C332" s="257" t="s">
        <v>329</v>
      </c>
      <c r="D332" s="258">
        <v>127.65968</v>
      </c>
      <c r="E332" s="258">
        <v>125.9</v>
      </c>
      <c r="F332" s="134">
        <v>425.80799299999995</v>
      </c>
      <c r="G332" s="254"/>
      <c r="H332" s="255"/>
      <c r="M332" s="105"/>
      <c r="N332" s="105"/>
    </row>
    <row r="333" spans="2:14" s="104" customFormat="1" ht="15">
      <c r="B333" s="256" t="s">
        <v>187</v>
      </c>
      <c r="C333" s="257" t="s">
        <v>329</v>
      </c>
      <c r="D333" s="258">
        <v>376.419025</v>
      </c>
      <c r="E333" s="258">
        <v>374.35</v>
      </c>
      <c r="F333" s="134">
        <v>133.3307809</v>
      </c>
      <c r="G333" s="254"/>
      <c r="H333" s="255"/>
      <c r="M333" s="105"/>
      <c r="N333" s="105"/>
    </row>
    <row r="334" spans="2:14" s="104" customFormat="1" ht="15">
      <c r="B334" s="256" t="s">
        <v>366</v>
      </c>
      <c r="C334" s="257" t="s">
        <v>329</v>
      </c>
      <c r="D334" s="258">
        <v>3659.27</v>
      </c>
      <c r="E334" s="258">
        <v>3753.3</v>
      </c>
      <c r="F334" s="134">
        <v>23.586465</v>
      </c>
      <c r="G334" s="254"/>
      <c r="H334" s="255"/>
      <c r="M334" s="105"/>
      <c r="N334" s="105"/>
    </row>
    <row r="335" spans="2:14" s="104" customFormat="1" ht="15">
      <c r="B335" s="256" t="s">
        <v>560</v>
      </c>
      <c r="C335" s="257" t="s">
        <v>329</v>
      </c>
      <c r="D335" s="258">
        <v>258.446062</v>
      </c>
      <c r="E335" s="258">
        <v>260.05</v>
      </c>
      <c r="F335" s="134">
        <v>76.5657008</v>
      </c>
      <c r="G335" s="254"/>
      <c r="H335" s="255"/>
      <c r="M335" s="105"/>
      <c r="N335" s="105"/>
    </row>
    <row r="336" spans="2:14" s="104" customFormat="1" ht="15">
      <c r="B336" s="256" t="s">
        <v>681</v>
      </c>
      <c r="C336" s="257" t="s">
        <v>329</v>
      </c>
      <c r="D336" s="258">
        <v>234.616176</v>
      </c>
      <c r="E336" s="258">
        <v>239.95</v>
      </c>
      <c r="F336" s="134">
        <v>88.0769889</v>
      </c>
      <c r="G336" s="254"/>
      <c r="H336" s="255"/>
      <c r="M336" s="105"/>
      <c r="N336" s="105"/>
    </row>
    <row r="337" spans="2:14" s="104" customFormat="1" ht="15">
      <c r="B337" s="256" t="s">
        <v>126</v>
      </c>
      <c r="C337" s="257" t="s">
        <v>329</v>
      </c>
      <c r="D337" s="258">
        <v>2660.934783</v>
      </c>
      <c r="E337" s="258">
        <v>2691.7</v>
      </c>
      <c r="F337" s="134">
        <v>55.35692939999999</v>
      </c>
      <c r="G337" s="254"/>
      <c r="H337" s="255"/>
      <c r="M337" s="105"/>
      <c r="N337" s="105"/>
    </row>
    <row r="338" spans="2:14" s="104" customFormat="1" ht="15">
      <c r="B338" s="256" t="s">
        <v>43</v>
      </c>
      <c r="C338" s="257" t="s">
        <v>329</v>
      </c>
      <c r="D338" s="258">
        <v>738.45</v>
      </c>
      <c r="E338" s="258">
        <v>737.1</v>
      </c>
      <c r="F338" s="134">
        <v>5.2098795</v>
      </c>
      <c r="G338" s="254"/>
      <c r="H338" s="255"/>
      <c r="M338" s="105"/>
      <c r="N338" s="105"/>
    </row>
    <row r="339" spans="2:14" s="104" customFormat="1" ht="15">
      <c r="B339" s="256" t="s">
        <v>334</v>
      </c>
      <c r="C339" s="257" t="s">
        <v>329</v>
      </c>
      <c r="D339" s="258">
        <v>98.837029</v>
      </c>
      <c r="E339" s="258">
        <v>97.9</v>
      </c>
      <c r="F339" s="134">
        <v>252.72885</v>
      </c>
      <c r="G339" s="254"/>
      <c r="H339" s="255"/>
      <c r="M339" s="105"/>
      <c r="N339" s="105"/>
    </row>
    <row r="340" spans="2:14" s="104" customFormat="1" ht="15">
      <c r="B340" s="256" t="s">
        <v>169</v>
      </c>
      <c r="C340" s="257" t="s">
        <v>329</v>
      </c>
      <c r="D340" s="258">
        <v>4439.1375</v>
      </c>
      <c r="E340" s="258">
        <v>4376.15</v>
      </c>
      <c r="F340" s="134">
        <v>8.1485525</v>
      </c>
      <c r="G340" s="254"/>
      <c r="H340" s="255"/>
      <c r="M340" s="105"/>
      <c r="N340" s="105"/>
    </row>
    <row r="341" spans="2:14" s="104" customFormat="1" ht="15">
      <c r="B341" s="256" t="s">
        <v>122</v>
      </c>
      <c r="C341" s="257" t="s">
        <v>329</v>
      </c>
      <c r="D341" s="258">
        <v>50.531905</v>
      </c>
      <c r="E341" s="258">
        <v>49.75</v>
      </c>
      <c r="F341" s="134">
        <v>110.7352313</v>
      </c>
      <c r="G341" s="254"/>
      <c r="H341" s="255"/>
      <c r="M341" s="105"/>
      <c r="N341" s="105"/>
    </row>
    <row r="342" spans="2:14" s="104" customFormat="1" ht="15">
      <c r="B342" s="256" t="s">
        <v>185</v>
      </c>
      <c r="C342" s="257" t="s">
        <v>329</v>
      </c>
      <c r="D342" s="258">
        <v>453.845744</v>
      </c>
      <c r="E342" s="258">
        <v>444.7</v>
      </c>
      <c r="F342" s="134">
        <v>120.2536133</v>
      </c>
      <c r="G342" s="254"/>
      <c r="H342" s="255"/>
      <c r="M342" s="105"/>
      <c r="N342" s="105"/>
    </row>
    <row r="343" spans="2:14" s="104" customFormat="1" ht="15">
      <c r="B343" s="256" t="s">
        <v>228</v>
      </c>
      <c r="C343" s="257" t="s">
        <v>329</v>
      </c>
      <c r="D343" s="258">
        <v>273.1</v>
      </c>
      <c r="E343" s="258">
        <v>270.65</v>
      </c>
      <c r="F343" s="134">
        <v>2.5299743</v>
      </c>
      <c r="G343" s="254"/>
      <c r="H343" s="255"/>
      <c r="M343" s="105"/>
      <c r="N343" s="105"/>
    </row>
    <row r="344" spans="2:14" s="104" customFormat="1" ht="15">
      <c r="B344" s="256" t="s">
        <v>239</v>
      </c>
      <c r="C344" s="257" t="s">
        <v>329</v>
      </c>
      <c r="D344" s="258">
        <v>811</v>
      </c>
      <c r="E344" s="258">
        <v>802.5</v>
      </c>
      <c r="F344" s="134">
        <v>0.9868569</v>
      </c>
      <c r="G344" s="254"/>
      <c r="H344" s="255"/>
      <c r="M344" s="105"/>
      <c r="N344" s="105"/>
    </row>
    <row r="345" spans="2:14" s="104" customFormat="1" ht="15">
      <c r="B345" s="256" t="s">
        <v>114</v>
      </c>
      <c r="C345" s="257" t="s">
        <v>329</v>
      </c>
      <c r="D345" s="258">
        <v>4440.7166</v>
      </c>
      <c r="E345" s="258">
        <v>4429.7</v>
      </c>
      <c r="F345" s="134">
        <v>7.696525500000001</v>
      </c>
      <c r="G345" s="254"/>
      <c r="H345" s="255"/>
      <c r="M345" s="105"/>
      <c r="N345" s="105"/>
    </row>
    <row r="346" spans="2:14" s="104" customFormat="1" ht="15">
      <c r="B346" s="256" t="s">
        <v>233</v>
      </c>
      <c r="C346" s="257" t="s">
        <v>329</v>
      </c>
      <c r="D346" s="258">
        <v>169.418351</v>
      </c>
      <c r="E346" s="258">
        <v>164.85</v>
      </c>
      <c r="F346" s="134">
        <v>315.9878068</v>
      </c>
      <c r="G346" s="254"/>
      <c r="H346" s="255"/>
      <c r="M346" s="105"/>
      <c r="N346" s="105"/>
    </row>
    <row r="347" spans="2:14" s="104" customFormat="1" ht="15">
      <c r="B347" s="256" t="s">
        <v>91</v>
      </c>
      <c r="C347" s="257" t="s">
        <v>329</v>
      </c>
      <c r="D347" s="258">
        <v>35.348671</v>
      </c>
      <c r="E347" s="258">
        <v>35.25</v>
      </c>
      <c r="F347" s="134">
        <v>186.2938</v>
      </c>
      <c r="G347" s="254"/>
      <c r="H347" s="255"/>
      <c r="M347" s="105"/>
      <c r="N347" s="105"/>
    </row>
    <row r="348" spans="2:14" s="104" customFormat="1" ht="15">
      <c r="B348" s="256" t="s">
        <v>27</v>
      </c>
      <c r="C348" s="257" t="s">
        <v>329</v>
      </c>
      <c r="D348" s="258">
        <v>407.839326</v>
      </c>
      <c r="E348" s="258">
        <v>405.75</v>
      </c>
      <c r="F348" s="134">
        <v>3749.4899513</v>
      </c>
      <c r="G348" s="254"/>
      <c r="H348" s="255"/>
      <c r="M348" s="105"/>
      <c r="N348" s="105"/>
    </row>
    <row r="349" spans="2:14" s="104" customFormat="1" ht="15">
      <c r="B349" s="256" t="s">
        <v>229</v>
      </c>
      <c r="C349" s="257" t="s">
        <v>329</v>
      </c>
      <c r="D349" s="258">
        <v>3542.878703</v>
      </c>
      <c r="E349" s="258">
        <v>3600.45</v>
      </c>
      <c r="F349" s="134">
        <v>141.0518022</v>
      </c>
      <c r="G349" s="254"/>
      <c r="H349" s="255"/>
      <c r="M349" s="105"/>
      <c r="N349" s="105"/>
    </row>
    <row r="350" spans="2:14" s="104" customFormat="1" ht="15">
      <c r="B350" s="256" t="s">
        <v>158</v>
      </c>
      <c r="C350" s="257" t="s">
        <v>329</v>
      </c>
      <c r="D350" s="258">
        <v>5058.882094</v>
      </c>
      <c r="E350" s="258">
        <v>5116.75</v>
      </c>
      <c r="F350" s="134">
        <v>174.8828975</v>
      </c>
      <c r="G350" s="254"/>
      <c r="H350" s="255"/>
      <c r="M350" s="105"/>
      <c r="N350" s="105"/>
    </row>
    <row r="351" spans="2:14" s="104" customFormat="1" ht="15">
      <c r="B351" s="256" t="s">
        <v>280</v>
      </c>
      <c r="C351" s="257" t="s">
        <v>329</v>
      </c>
      <c r="D351" s="258">
        <v>115.610231</v>
      </c>
      <c r="E351" s="258">
        <v>117.9</v>
      </c>
      <c r="F351" s="134">
        <v>216.6356475</v>
      </c>
      <c r="G351" s="254"/>
      <c r="H351" s="255"/>
      <c r="M351" s="105"/>
      <c r="N351" s="105"/>
    </row>
    <row r="352" spans="2:14" s="104" customFormat="1" ht="15">
      <c r="B352" s="256" t="s">
        <v>212</v>
      </c>
      <c r="C352" s="257" t="s">
        <v>329</v>
      </c>
      <c r="D352" s="258">
        <v>760.0074</v>
      </c>
      <c r="E352" s="258">
        <v>745.95</v>
      </c>
      <c r="F352" s="134">
        <v>96.29820199999999</v>
      </c>
      <c r="G352" s="254"/>
      <c r="H352" s="255"/>
      <c r="M352" s="105"/>
      <c r="N352" s="105"/>
    </row>
    <row r="353" spans="2:14" s="104" customFormat="1" ht="15">
      <c r="B353" s="256" t="s">
        <v>70</v>
      </c>
      <c r="C353" s="257" t="s">
        <v>329</v>
      </c>
      <c r="D353" s="258">
        <v>4073.8</v>
      </c>
      <c r="E353" s="258">
        <v>4316.7</v>
      </c>
      <c r="F353" s="134">
        <v>1.9223913000000001</v>
      </c>
      <c r="G353" s="254"/>
      <c r="H353" s="255"/>
      <c r="M353" s="105"/>
      <c r="N353" s="105"/>
    </row>
    <row r="354" spans="2:14" s="104" customFormat="1" ht="15">
      <c r="B354" s="259" t="s">
        <v>603</v>
      </c>
      <c r="C354" s="260"/>
      <c r="D354" s="261"/>
      <c r="E354" s="254"/>
      <c r="F354" s="254"/>
      <c r="G354" s="254"/>
      <c r="H354" s="255"/>
      <c r="M354" s="105"/>
      <c r="N354" s="105"/>
    </row>
    <row r="355" spans="2:14" s="104" customFormat="1" ht="15">
      <c r="B355" s="262" t="s">
        <v>604</v>
      </c>
      <c r="C355" s="263"/>
      <c r="D355" s="264"/>
      <c r="E355" s="254"/>
      <c r="F355" s="254"/>
      <c r="G355" s="254"/>
      <c r="H355" s="255"/>
      <c r="M355" s="105"/>
      <c r="N355" s="105"/>
    </row>
    <row r="356" spans="2:14" s="104" customFormat="1" ht="15">
      <c r="B356" s="251" t="s">
        <v>682</v>
      </c>
      <c r="C356" s="226"/>
      <c r="D356" s="227"/>
      <c r="E356" s="227"/>
      <c r="F356" s="227"/>
      <c r="G356" s="254"/>
      <c r="H356" s="228"/>
      <c r="M356" s="105"/>
      <c r="N356" s="105"/>
    </row>
    <row r="357" spans="2:14" s="104" customFormat="1" ht="45">
      <c r="B357" s="265" t="s">
        <v>351</v>
      </c>
      <c r="C357" s="266" t="s">
        <v>352</v>
      </c>
      <c r="D357" s="266" t="s">
        <v>353</v>
      </c>
      <c r="E357" s="266" t="s">
        <v>354</v>
      </c>
      <c r="F357" s="266" t="s">
        <v>355</v>
      </c>
      <c r="G357" s="254"/>
      <c r="H357" s="255"/>
      <c r="M357" s="105"/>
      <c r="N357" s="105"/>
    </row>
    <row r="358" spans="2:14" s="104" customFormat="1" ht="15">
      <c r="B358" s="267">
        <v>320155</v>
      </c>
      <c r="C358" s="268">
        <v>275640</v>
      </c>
      <c r="D358" s="269">
        <v>2271662.3948134016</v>
      </c>
      <c r="E358" s="270">
        <v>1900017.1958544569</v>
      </c>
      <c r="F358" s="270">
        <v>966.784872300001</v>
      </c>
      <c r="G358" s="254"/>
      <c r="H358" s="255"/>
      <c r="M358" s="105"/>
      <c r="N358" s="105"/>
    </row>
    <row r="359" spans="2:14" s="104" customFormat="1" ht="15">
      <c r="B359" s="251" t="s">
        <v>683</v>
      </c>
      <c r="C359" s="271"/>
      <c r="D359" s="272"/>
      <c r="E359" s="272"/>
      <c r="F359" s="272"/>
      <c r="G359" s="254"/>
      <c r="H359" s="255"/>
      <c r="M359" s="105"/>
      <c r="N359" s="105"/>
    </row>
    <row r="360" spans="2:14" s="104" customFormat="1" ht="15">
      <c r="B360" s="251" t="s">
        <v>684</v>
      </c>
      <c r="C360" s="271"/>
      <c r="D360" s="272"/>
      <c r="E360" s="273"/>
      <c r="F360" s="273"/>
      <c r="G360" s="254"/>
      <c r="H360" s="255"/>
      <c r="M360" s="105"/>
      <c r="N360" s="105"/>
    </row>
    <row r="361" spans="2:14" s="104" customFormat="1" ht="15">
      <c r="B361" s="274" t="s">
        <v>685</v>
      </c>
      <c r="C361" s="275"/>
      <c r="D361" s="275"/>
      <c r="E361" s="275"/>
      <c r="F361" s="275"/>
      <c r="G361" s="275"/>
      <c r="H361" s="276"/>
      <c r="M361" s="105"/>
      <c r="N361" s="105"/>
    </row>
    <row r="362" spans="2:14" s="104" customFormat="1" ht="15">
      <c r="B362" s="251" t="s">
        <v>686</v>
      </c>
      <c r="C362" s="226"/>
      <c r="D362" s="226"/>
      <c r="E362" s="226"/>
      <c r="F362" s="226"/>
      <c r="G362" s="226"/>
      <c r="H362" s="228"/>
      <c r="M362" s="105"/>
      <c r="N362" s="105"/>
    </row>
    <row r="363" spans="2:14" s="104" customFormat="1" ht="14.25" customHeight="1">
      <c r="B363" s="277" t="s">
        <v>309</v>
      </c>
      <c r="C363" s="278" t="s">
        <v>358</v>
      </c>
      <c r="D363" s="226"/>
      <c r="E363" s="226"/>
      <c r="F363" s="226"/>
      <c r="G363" s="226"/>
      <c r="H363" s="279"/>
      <c r="M363" s="105"/>
      <c r="N363" s="105"/>
    </row>
    <row r="364" spans="2:14" s="104" customFormat="1" ht="15">
      <c r="B364" s="242" t="s">
        <v>667</v>
      </c>
      <c r="C364" s="280">
        <v>0.18</v>
      </c>
      <c r="D364" s="281"/>
      <c r="E364" s="226"/>
      <c r="F364" s="282"/>
      <c r="G364" s="226"/>
      <c r="H364" s="279"/>
      <c r="I364" s="123"/>
      <c r="M364" s="105"/>
      <c r="N364" s="105"/>
    </row>
    <row r="365" spans="2:14" s="104" customFormat="1" ht="15">
      <c r="B365" s="242" t="s">
        <v>668</v>
      </c>
      <c r="C365" s="280">
        <v>0.19</v>
      </c>
      <c r="D365" s="282"/>
      <c r="E365" s="226"/>
      <c r="F365" s="282"/>
      <c r="G365" s="226"/>
      <c r="H365" s="279"/>
      <c r="I365" s="123"/>
      <c r="M365" s="105"/>
      <c r="N365" s="105"/>
    </row>
    <row r="366" spans="2:14" s="104" customFormat="1" ht="14.25" customHeight="1">
      <c r="B366" s="242" t="s">
        <v>670</v>
      </c>
      <c r="C366" s="280">
        <v>0.24000000000000002</v>
      </c>
      <c r="D366" s="283"/>
      <c r="E366" s="283"/>
      <c r="F366" s="283"/>
      <c r="G366" s="227"/>
      <c r="H366" s="279"/>
      <c r="M366" s="105"/>
      <c r="N366" s="105"/>
    </row>
    <row r="367" spans="2:14" s="104" customFormat="1" ht="14.25" customHeight="1">
      <c r="B367" s="246" t="s">
        <v>671</v>
      </c>
      <c r="C367" s="280">
        <v>0.22999999999999998</v>
      </c>
      <c r="D367" s="283"/>
      <c r="E367" s="283"/>
      <c r="F367" s="283"/>
      <c r="G367" s="227"/>
      <c r="H367" s="279"/>
      <c r="M367" s="105"/>
      <c r="N367" s="105"/>
    </row>
    <row r="368" spans="2:8" s="2" customFormat="1" ht="15" customHeight="1">
      <c r="B368" s="284" t="s">
        <v>687</v>
      </c>
      <c r="C368" s="226"/>
      <c r="D368" s="226"/>
      <c r="E368" s="283"/>
      <c r="F368" s="283"/>
      <c r="G368" s="283"/>
      <c r="H368" s="285"/>
    </row>
    <row r="369" spans="1:8" s="2" customFormat="1" ht="15" customHeight="1">
      <c r="A369" s="2" t="s">
        <v>312</v>
      </c>
      <c r="B369" s="286" t="s">
        <v>688</v>
      </c>
      <c r="C369" s="287"/>
      <c r="D369" s="287"/>
      <c r="E369" s="227"/>
      <c r="F369" s="283"/>
      <c r="G369" s="283"/>
      <c r="H369" s="285"/>
    </row>
    <row r="370" spans="1:8" s="2" customFormat="1" ht="15" customHeight="1">
      <c r="A370" s="2" t="s">
        <v>313</v>
      </c>
      <c r="B370" s="284" t="s">
        <v>689</v>
      </c>
      <c r="C370" s="226"/>
      <c r="D370" s="226"/>
      <c r="E370" s="227"/>
      <c r="F370" s="283"/>
      <c r="G370" s="283"/>
      <c r="H370" s="285"/>
    </row>
    <row r="371" spans="1:8" s="2" customFormat="1" ht="15" customHeight="1">
      <c r="A371" s="2" t="s">
        <v>315</v>
      </c>
      <c r="B371" s="288" t="s">
        <v>690</v>
      </c>
      <c r="C371" s="289"/>
      <c r="D371" s="290"/>
      <c r="E371" s="227"/>
      <c r="F371" s="283"/>
      <c r="G371" s="283"/>
      <c r="H371" s="285"/>
    </row>
    <row r="372" spans="1:8" s="2" customFormat="1" ht="15" customHeight="1">
      <c r="A372" s="2" t="s">
        <v>317</v>
      </c>
      <c r="B372" s="288" t="s">
        <v>691</v>
      </c>
      <c r="C372" s="289"/>
      <c r="D372" s="290"/>
      <c r="E372" s="227"/>
      <c r="F372" s="283"/>
      <c r="G372" s="283"/>
      <c r="H372" s="285"/>
    </row>
    <row r="373" spans="1:8" s="2" customFormat="1" ht="15" customHeight="1">
      <c r="A373" s="2" t="s">
        <v>318</v>
      </c>
      <c r="B373" s="161" t="s">
        <v>692</v>
      </c>
      <c r="C373" s="291"/>
      <c r="D373" s="291"/>
      <c r="E373" s="292"/>
      <c r="F373" s="293"/>
      <c r="G373" s="293"/>
      <c r="H373" s="292"/>
    </row>
    <row r="374" spans="1:8" s="2" customFormat="1" ht="15" customHeight="1">
      <c r="A374" s="2" t="s">
        <v>320</v>
      </c>
      <c r="B374" s="180"/>
      <c r="C374" s="162"/>
      <c r="D374" s="162"/>
      <c r="E374" s="162"/>
      <c r="F374" s="162"/>
      <c r="G374" s="162"/>
      <c r="H374" s="162"/>
    </row>
    <row r="375" spans="2:14" s="129" customFormat="1" ht="14.25" customHeight="1">
      <c r="B375" s="130"/>
      <c r="C375" s="124"/>
      <c r="D375" s="124"/>
      <c r="E375" s="124"/>
      <c r="F375" s="124"/>
      <c r="G375" s="122"/>
      <c r="H375" s="124"/>
      <c r="M375" s="131"/>
      <c r="N375" s="131"/>
    </row>
    <row r="376" spans="2:14" s="129" customFormat="1" ht="14.25" customHeight="1">
      <c r="B376" s="294"/>
      <c r="C376" s="295" t="s">
        <v>693</v>
      </c>
      <c r="D376" s="295" t="s">
        <v>694</v>
      </c>
      <c r="E376"/>
      <c r="F376"/>
      <c r="G376"/>
      <c r="H376"/>
      <c r="M376" s="131"/>
      <c r="N376" s="131"/>
    </row>
    <row r="377" spans="2:14" s="129" customFormat="1" ht="94.5" customHeight="1">
      <c r="B377" s="296" t="s">
        <v>695</v>
      </c>
      <c r="C377" s="297"/>
      <c r="D377" s="297"/>
      <c r="E377"/>
      <c r="F377"/>
      <c r="G377"/>
      <c r="H377"/>
      <c r="M377" s="131"/>
      <c r="N377" s="131"/>
    </row>
    <row r="378" spans="2:14" s="129" customFormat="1" ht="15">
      <c r="B378" s="133" t="s">
        <v>696</v>
      </c>
      <c r="C378" s="133"/>
      <c r="D378" s="134"/>
      <c r="E378" s="298"/>
      <c r="F378" s="298"/>
      <c r="G378" s="299"/>
      <c r="H378" s="121"/>
      <c r="I378" s="135"/>
      <c r="M378" s="131"/>
      <c r="N378" s="131"/>
    </row>
    <row r="379" spans="2:14" s="129" customFormat="1" ht="15">
      <c r="B379" s="130"/>
      <c r="C379" s="130"/>
      <c r="D379" s="298"/>
      <c r="E379" s="298"/>
      <c r="F379" s="298"/>
      <c r="G379" s="299"/>
      <c r="H379" s="121"/>
      <c r="I379" s="135"/>
      <c r="M379" s="131"/>
      <c r="N379" s="131"/>
    </row>
    <row r="380" spans="2:14" s="129" customFormat="1" ht="15">
      <c r="B380" s="130"/>
      <c r="C380" s="130"/>
      <c r="D380" s="298"/>
      <c r="E380" s="298"/>
      <c r="F380" s="298"/>
      <c r="G380" s="299"/>
      <c r="H380" s="121"/>
      <c r="I380" s="135"/>
      <c r="M380" s="131"/>
      <c r="N380" s="131"/>
    </row>
    <row r="381" spans="2:14" s="129" customFormat="1" ht="15">
      <c r="B381" s="130"/>
      <c r="C381" s="130"/>
      <c r="D381" s="298"/>
      <c r="E381" s="298"/>
      <c r="F381" s="298"/>
      <c r="G381" s="299"/>
      <c r="H381" s="121"/>
      <c r="I381" s="135"/>
      <c r="M381" s="131"/>
      <c r="N381" s="131"/>
    </row>
    <row r="382" spans="2:14" s="129" customFormat="1" ht="15">
      <c r="B382" s="130"/>
      <c r="C382" s="130"/>
      <c r="D382" s="298"/>
      <c r="E382" s="298"/>
      <c r="F382" s="298"/>
      <c r="G382" s="299"/>
      <c r="H382" s="121"/>
      <c r="I382" s="135"/>
      <c r="M382" s="131"/>
      <c r="N382" s="131"/>
    </row>
    <row r="383" spans="2:14" s="129" customFormat="1" ht="15">
      <c r="B383" s="130"/>
      <c r="C383" s="130"/>
      <c r="D383" s="298"/>
      <c r="E383" s="298"/>
      <c r="F383" s="298"/>
      <c r="G383" s="299"/>
      <c r="H383" s="121"/>
      <c r="I383" s="135"/>
      <c r="M383" s="131"/>
      <c r="N383" s="131"/>
    </row>
    <row r="384" spans="2:14" s="129" customFormat="1" ht="15">
      <c r="B384" s="130"/>
      <c r="C384" s="130"/>
      <c r="D384" s="298"/>
      <c r="E384" s="298"/>
      <c r="F384" s="298"/>
      <c r="G384" s="299"/>
      <c r="H384" s="121"/>
      <c r="I384" s="135"/>
      <c r="M384" s="131"/>
      <c r="N384" s="131"/>
    </row>
    <row r="385" spans="2:14" s="129" customFormat="1" ht="15">
      <c r="B385" s="130"/>
      <c r="C385" s="130"/>
      <c r="D385" s="298"/>
      <c r="E385" s="298"/>
      <c r="F385" s="298"/>
      <c r="G385" s="299"/>
      <c r="H385" s="121"/>
      <c r="I385" s="135"/>
      <c r="M385" s="131"/>
      <c r="N385" s="131"/>
    </row>
    <row r="386" spans="2:14" s="129" customFormat="1" ht="15">
      <c r="B386" s="130"/>
      <c r="C386" s="130"/>
      <c r="D386" s="298"/>
      <c r="E386" s="298"/>
      <c r="F386" s="298"/>
      <c r="G386" s="299"/>
      <c r="H386" s="121"/>
      <c r="I386" s="135"/>
      <c r="M386" s="131"/>
      <c r="N386" s="131"/>
    </row>
    <row r="387" spans="2:14" s="129" customFormat="1" ht="15">
      <c r="B387" s="130"/>
      <c r="C387" s="130"/>
      <c r="D387" s="298"/>
      <c r="E387" s="298"/>
      <c r="F387" s="298"/>
      <c r="G387" s="299"/>
      <c r="H387" s="121"/>
      <c r="I387" s="135"/>
      <c r="M387" s="131"/>
      <c r="N387" s="131"/>
    </row>
    <row r="388" spans="2:14" s="129" customFormat="1" ht="15">
      <c r="B388" s="130"/>
      <c r="C388" s="130"/>
      <c r="D388" s="298"/>
      <c r="E388" s="298"/>
      <c r="F388" s="298"/>
      <c r="G388" s="299"/>
      <c r="H388" s="121"/>
      <c r="I388" s="135"/>
      <c r="M388" s="131"/>
      <c r="N388" s="131"/>
    </row>
    <row r="389" spans="2:14" s="129" customFormat="1" ht="15">
      <c r="B389" s="130"/>
      <c r="C389" s="130"/>
      <c r="D389" s="298"/>
      <c r="E389" s="298"/>
      <c r="F389" s="298"/>
      <c r="G389" s="299"/>
      <c r="H389" s="121"/>
      <c r="I389" s="135"/>
      <c r="M389" s="131"/>
      <c r="N389" s="131"/>
    </row>
    <row r="390" spans="2:14" s="129" customFormat="1" ht="15">
      <c r="B390" s="130"/>
      <c r="C390" s="130"/>
      <c r="D390" s="298"/>
      <c r="E390" s="298"/>
      <c r="F390" s="298"/>
      <c r="G390" s="299"/>
      <c r="H390" s="121"/>
      <c r="I390" s="135"/>
      <c r="M390" s="131"/>
      <c r="N390" s="131"/>
    </row>
    <row r="391" spans="2:14" s="129" customFormat="1" ht="15">
      <c r="B391" s="130"/>
      <c r="C391" s="130"/>
      <c r="D391" s="298"/>
      <c r="E391" s="298"/>
      <c r="F391" s="298"/>
      <c r="G391" s="299"/>
      <c r="H391" s="121"/>
      <c r="I391" s="135"/>
      <c r="M391" s="131"/>
      <c r="N391" s="131"/>
    </row>
    <row r="392" spans="2:14" s="129" customFormat="1" ht="15">
      <c r="B392" s="130"/>
      <c r="C392" s="130"/>
      <c r="D392" s="298"/>
      <c r="E392" s="298"/>
      <c r="F392" s="298"/>
      <c r="G392" s="299"/>
      <c r="H392" s="121"/>
      <c r="I392" s="135"/>
      <c r="M392" s="131"/>
      <c r="N392" s="131"/>
    </row>
    <row r="393" spans="2:14" s="129" customFormat="1" ht="15">
      <c r="B393" s="130"/>
      <c r="C393" s="130"/>
      <c r="D393" s="298"/>
      <c r="E393" s="298"/>
      <c r="F393" s="298"/>
      <c r="G393" s="299"/>
      <c r="H393" s="121"/>
      <c r="I393" s="135"/>
      <c r="M393" s="131"/>
      <c r="N393" s="131"/>
    </row>
    <row r="394" spans="2:14" s="129" customFormat="1" ht="15">
      <c r="B394" s="130"/>
      <c r="C394" s="130"/>
      <c r="D394" s="298"/>
      <c r="E394" s="298"/>
      <c r="F394" s="298"/>
      <c r="G394" s="299"/>
      <c r="H394" s="121"/>
      <c r="I394" s="135"/>
      <c r="M394" s="131"/>
      <c r="N394" s="131"/>
    </row>
    <row r="395" spans="2:14" s="129" customFormat="1" ht="15">
      <c r="B395" s="130"/>
      <c r="C395" s="130"/>
      <c r="D395" s="298"/>
      <c r="E395" s="298"/>
      <c r="F395" s="298"/>
      <c r="G395" s="299"/>
      <c r="H395" s="121"/>
      <c r="I395" s="135"/>
      <c r="M395" s="131"/>
      <c r="N395" s="131"/>
    </row>
    <row r="396" spans="2:14" s="129" customFormat="1" ht="15">
      <c r="B396" s="130"/>
      <c r="C396" s="130"/>
      <c r="D396" s="298"/>
      <c r="E396" s="298"/>
      <c r="F396" s="298"/>
      <c r="G396" s="299"/>
      <c r="H396" s="121"/>
      <c r="I396" s="135"/>
      <c r="M396" s="131"/>
      <c r="N396" s="131"/>
    </row>
    <row r="397" spans="2:14" s="129" customFormat="1" ht="15">
      <c r="B397" s="130"/>
      <c r="C397" s="130"/>
      <c r="D397" s="298"/>
      <c r="E397" s="298"/>
      <c r="F397" s="298"/>
      <c r="G397" s="299"/>
      <c r="H397" s="121"/>
      <c r="I397" s="135"/>
      <c r="M397" s="131"/>
      <c r="N397" s="131"/>
    </row>
    <row r="398" spans="2:14" s="129" customFormat="1" ht="15">
      <c r="B398" s="130"/>
      <c r="C398" s="130"/>
      <c r="D398" s="298"/>
      <c r="E398" s="298"/>
      <c r="F398" s="298"/>
      <c r="G398" s="299"/>
      <c r="H398" s="121"/>
      <c r="I398" s="135"/>
      <c r="M398" s="131"/>
      <c r="N398" s="131"/>
    </row>
    <row r="399" spans="2:14" s="129" customFormat="1" ht="15">
      <c r="B399" s="130"/>
      <c r="C399" s="130"/>
      <c r="D399" s="298"/>
      <c r="E399" s="298"/>
      <c r="F399" s="298"/>
      <c r="G399" s="299"/>
      <c r="H399" s="121"/>
      <c r="I399" s="135"/>
      <c r="M399" s="131"/>
      <c r="N399" s="131"/>
    </row>
    <row r="400" spans="2:14" s="129" customFormat="1" ht="15">
      <c r="B400" s="130"/>
      <c r="C400" s="130"/>
      <c r="D400" s="298"/>
      <c r="E400" s="298"/>
      <c r="F400" s="298"/>
      <c r="G400" s="299"/>
      <c r="H400" s="121"/>
      <c r="I400" s="135"/>
      <c r="M400" s="131"/>
      <c r="N400" s="131"/>
    </row>
    <row r="401" spans="2:14" s="129" customFormat="1" ht="15">
      <c r="B401" s="130"/>
      <c r="C401" s="130"/>
      <c r="D401" s="298"/>
      <c r="E401" s="298"/>
      <c r="F401" s="298"/>
      <c r="G401" s="299"/>
      <c r="H401" s="121"/>
      <c r="I401" s="135"/>
      <c r="M401" s="131"/>
      <c r="N401" s="131"/>
    </row>
    <row r="402" spans="2:14" s="129" customFormat="1" ht="15">
      <c r="B402" s="130"/>
      <c r="C402" s="130"/>
      <c r="D402" s="298"/>
      <c r="E402" s="298"/>
      <c r="F402" s="298"/>
      <c r="G402" s="299"/>
      <c r="H402" s="121"/>
      <c r="I402" s="135"/>
      <c r="M402" s="131"/>
      <c r="N402" s="131"/>
    </row>
    <row r="403" spans="2:14" s="129" customFormat="1" ht="15">
      <c r="B403" s="130"/>
      <c r="C403" s="130"/>
      <c r="D403" s="298"/>
      <c r="E403" s="298"/>
      <c r="F403" s="298"/>
      <c r="G403" s="299"/>
      <c r="H403" s="121"/>
      <c r="I403" s="135"/>
      <c r="M403" s="131"/>
      <c r="N403" s="131"/>
    </row>
    <row r="404" spans="2:14" s="129" customFormat="1" ht="15">
      <c r="B404" s="130"/>
      <c r="C404" s="130"/>
      <c r="D404" s="298"/>
      <c r="E404" s="298"/>
      <c r="F404" s="298"/>
      <c r="G404" s="299"/>
      <c r="H404" s="121"/>
      <c r="I404" s="135"/>
      <c r="M404" s="131"/>
      <c r="N404" s="131"/>
    </row>
    <row r="405" spans="2:14" s="129" customFormat="1" ht="15">
      <c r="B405" s="130"/>
      <c r="C405" s="130"/>
      <c r="D405" s="298"/>
      <c r="E405" s="298"/>
      <c r="F405" s="298"/>
      <c r="G405" s="299"/>
      <c r="H405" s="121"/>
      <c r="I405" s="135"/>
      <c r="M405" s="131"/>
      <c r="N405" s="131"/>
    </row>
    <row r="406" spans="2:14" s="129" customFormat="1" ht="15">
      <c r="B406" s="130"/>
      <c r="C406" s="130"/>
      <c r="D406" s="298"/>
      <c r="E406" s="298"/>
      <c r="F406" s="298"/>
      <c r="G406" s="299"/>
      <c r="H406" s="121"/>
      <c r="I406" s="135"/>
      <c r="M406" s="131"/>
      <c r="N406" s="131"/>
    </row>
    <row r="407" spans="2:14" s="129" customFormat="1" ht="15">
      <c r="B407" s="130"/>
      <c r="C407" s="130"/>
      <c r="D407" s="298"/>
      <c r="E407" s="298"/>
      <c r="F407" s="298"/>
      <c r="G407" s="299"/>
      <c r="H407" s="121"/>
      <c r="I407" s="135"/>
      <c r="M407" s="131"/>
      <c r="N407" s="131"/>
    </row>
    <row r="408" spans="2:14" s="129" customFormat="1" ht="15">
      <c r="B408" s="130"/>
      <c r="C408" s="130"/>
      <c r="D408" s="298"/>
      <c r="E408" s="298"/>
      <c r="F408" s="298"/>
      <c r="G408" s="299"/>
      <c r="H408" s="121"/>
      <c r="I408" s="135"/>
      <c r="M408" s="131"/>
      <c r="N408" s="131"/>
    </row>
    <row r="409" spans="2:14" s="129" customFormat="1" ht="15">
      <c r="B409" s="130"/>
      <c r="C409" s="130"/>
      <c r="D409" s="298"/>
      <c r="E409" s="298"/>
      <c r="F409" s="298"/>
      <c r="G409" s="299"/>
      <c r="H409" s="121"/>
      <c r="I409" s="135"/>
      <c r="M409" s="131"/>
      <c r="N409" s="131"/>
    </row>
    <row r="410" spans="2:14" s="129" customFormat="1" ht="15">
      <c r="B410" s="130"/>
      <c r="C410" s="130"/>
      <c r="D410" s="298"/>
      <c r="E410" s="298"/>
      <c r="F410" s="298"/>
      <c r="G410" s="299"/>
      <c r="H410" s="121"/>
      <c r="I410" s="135"/>
      <c r="M410" s="131"/>
      <c r="N410" s="131"/>
    </row>
    <row r="411" spans="2:14" s="129" customFormat="1" ht="15">
      <c r="B411" s="130"/>
      <c r="C411" s="130"/>
      <c r="D411" s="298"/>
      <c r="E411" s="298"/>
      <c r="F411" s="298"/>
      <c r="G411" s="299"/>
      <c r="H411" s="121"/>
      <c r="I411" s="135"/>
      <c r="M411" s="131"/>
      <c r="N411" s="131"/>
    </row>
    <row r="412" spans="2:14" s="129" customFormat="1" ht="15">
      <c r="B412" s="130"/>
      <c r="C412" s="130"/>
      <c r="D412" s="298"/>
      <c r="E412" s="298"/>
      <c r="F412" s="298"/>
      <c r="G412" s="299"/>
      <c r="H412" s="121"/>
      <c r="I412" s="135"/>
      <c r="M412" s="131"/>
      <c r="N412" s="131"/>
    </row>
    <row r="413" spans="2:14" s="129" customFormat="1" ht="15">
      <c r="B413" s="130"/>
      <c r="C413" s="130"/>
      <c r="D413" s="298"/>
      <c r="E413" s="298"/>
      <c r="F413" s="298"/>
      <c r="G413" s="299"/>
      <c r="H413" s="121"/>
      <c r="I413" s="135"/>
      <c r="M413" s="131"/>
      <c r="N413" s="131"/>
    </row>
    <row r="414" spans="2:14" s="129" customFormat="1" ht="15">
      <c r="B414" s="130"/>
      <c r="C414" s="130"/>
      <c r="D414" s="298"/>
      <c r="E414" s="298"/>
      <c r="F414" s="298"/>
      <c r="G414" s="299"/>
      <c r="H414" s="121"/>
      <c r="I414" s="135"/>
      <c r="M414" s="131"/>
      <c r="N414" s="131"/>
    </row>
    <row r="415" spans="2:14" s="129" customFormat="1" ht="15">
      <c r="B415" s="130"/>
      <c r="C415" s="130"/>
      <c r="D415" s="298"/>
      <c r="E415" s="298"/>
      <c r="F415" s="298"/>
      <c r="G415" s="299"/>
      <c r="H415" s="121"/>
      <c r="I415" s="135"/>
      <c r="M415" s="131"/>
      <c r="N415" s="131"/>
    </row>
    <row r="416" spans="2:14" s="129" customFormat="1" ht="15">
      <c r="B416" s="130"/>
      <c r="C416" s="130"/>
      <c r="D416" s="298"/>
      <c r="E416" s="298"/>
      <c r="F416" s="298"/>
      <c r="G416" s="299"/>
      <c r="H416" s="121"/>
      <c r="I416" s="135"/>
      <c r="M416" s="131"/>
      <c r="N416" s="131"/>
    </row>
    <row r="417" spans="2:14" s="129" customFormat="1" ht="15">
      <c r="B417" s="130"/>
      <c r="C417" s="130"/>
      <c r="D417" s="298"/>
      <c r="E417" s="298"/>
      <c r="F417" s="298"/>
      <c r="G417" s="299"/>
      <c r="H417" s="121"/>
      <c r="I417" s="135"/>
      <c r="M417" s="131"/>
      <c r="N417" s="131"/>
    </row>
    <row r="418" spans="2:14" s="129" customFormat="1" ht="15">
      <c r="B418" s="130"/>
      <c r="C418" s="130"/>
      <c r="D418" s="298"/>
      <c r="E418" s="298"/>
      <c r="F418" s="298"/>
      <c r="G418" s="299"/>
      <c r="H418" s="121"/>
      <c r="I418" s="135"/>
      <c r="M418" s="131"/>
      <c r="N418" s="131"/>
    </row>
    <row r="419" spans="2:14" s="129" customFormat="1" ht="15">
      <c r="B419" s="130"/>
      <c r="C419" s="130"/>
      <c r="D419" s="298"/>
      <c r="E419" s="298"/>
      <c r="F419" s="298"/>
      <c r="G419" s="299"/>
      <c r="H419" s="121"/>
      <c r="I419" s="135"/>
      <c r="M419" s="131"/>
      <c r="N419" s="131"/>
    </row>
    <row r="420" spans="2:14" s="129" customFormat="1" ht="15">
      <c r="B420" s="130"/>
      <c r="C420" s="130"/>
      <c r="D420" s="298"/>
      <c r="E420" s="298"/>
      <c r="F420" s="298"/>
      <c r="G420" s="299"/>
      <c r="H420" s="121"/>
      <c r="I420" s="135"/>
      <c r="M420" s="131"/>
      <c r="N420" s="131"/>
    </row>
    <row r="421" spans="2:14" s="129" customFormat="1" ht="15">
      <c r="B421" s="130"/>
      <c r="C421" s="130"/>
      <c r="D421" s="298"/>
      <c r="E421" s="298"/>
      <c r="F421" s="298"/>
      <c r="G421" s="299"/>
      <c r="H421" s="121"/>
      <c r="I421" s="135"/>
      <c r="M421" s="131"/>
      <c r="N421" s="131"/>
    </row>
    <row r="422" spans="2:14" s="129" customFormat="1" ht="15">
      <c r="B422" s="130"/>
      <c r="C422" s="130"/>
      <c r="D422" s="298"/>
      <c r="E422" s="298"/>
      <c r="F422" s="298"/>
      <c r="G422" s="299"/>
      <c r="H422" s="121"/>
      <c r="I422" s="135"/>
      <c r="M422" s="131"/>
      <c r="N422" s="131"/>
    </row>
    <row r="423" spans="2:14" s="129" customFormat="1" ht="15">
      <c r="B423" s="130"/>
      <c r="C423" s="130"/>
      <c r="D423" s="298"/>
      <c r="E423" s="298"/>
      <c r="F423" s="298"/>
      <c r="G423" s="299"/>
      <c r="H423" s="121"/>
      <c r="I423" s="135"/>
      <c r="M423" s="131"/>
      <c r="N423" s="131"/>
    </row>
    <row r="424" spans="2:14" s="129" customFormat="1" ht="15">
      <c r="B424" s="130"/>
      <c r="C424" s="130"/>
      <c r="D424" s="298"/>
      <c r="E424" s="298"/>
      <c r="F424" s="298"/>
      <c r="G424" s="299"/>
      <c r="H424" s="121"/>
      <c r="I424" s="135"/>
      <c r="M424" s="131"/>
      <c r="N424" s="131"/>
    </row>
    <row r="425" spans="2:14" s="129" customFormat="1" ht="15">
      <c r="B425" s="130"/>
      <c r="C425" s="130"/>
      <c r="D425" s="298"/>
      <c r="E425" s="298"/>
      <c r="F425" s="298"/>
      <c r="G425" s="299"/>
      <c r="H425" s="121"/>
      <c r="I425" s="135"/>
      <c r="M425" s="131"/>
      <c r="N425" s="131"/>
    </row>
    <row r="426" spans="2:14" s="129" customFormat="1" ht="15">
      <c r="B426" s="130"/>
      <c r="C426" s="130"/>
      <c r="D426" s="298"/>
      <c r="E426" s="298"/>
      <c r="F426" s="298"/>
      <c r="G426" s="299"/>
      <c r="H426" s="121"/>
      <c r="I426" s="135"/>
      <c r="M426" s="131"/>
      <c r="N426" s="131"/>
    </row>
    <row r="427" spans="2:14" s="129" customFormat="1" ht="15">
      <c r="B427" s="130"/>
      <c r="C427" s="130"/>
      <c r="D427" s="298"/>
      <c r="E427" s="298"/>
      <c r="F427" s="298"/>
      <c r="G427" s="299"/>
      <c r="H427" s="121"/>
      <c r="I427" s="135"/>
      <c r="M427" s="131"/>
      <c r="N427" s="131"/>
    </row>
    <row r="428" spans="2:14" s="129" customFormat="1" ht="15">
      <c r="B428" s="130"/>
      <c r="C428" s="130"/>
      <c r="D428" s="298"/>
      <c r="E428" s="298"/>
      <c r="F428" s="298"/>
      <c r="G428" s="299"/>
      <c r="H428" s="121"/>
      <c r="I428" s="135"/>
      <c r="M428" s="131"/>
      <c r="N428" s="131"/>
    </row>
    <row r="429" spans="2:14" s="129" customFormat="1" ht="15">
      <c r="B429" s="130"/>
      <c r="C429" s="130"/>
      <c r="D429" s="298"/>
      <c r="E429" s="298"/>
      <c r="F429" s="298"/>
      <c r="G429" s="299"/>
      <c r="H429" s="121"/>
      <c r="I429" s="135"/>
      <c r="M429" s="131"/>
      <c r="N429" s="131"/>
    </row>
    <row r="430" spans="2:14" s="129" customFormat="1" ht="15">
      <c r="B430" s="130"/>
      <c r="C430" s="130"/>
      <c r="D430" s="298"/>
      <c r="E430" s="298"/>
      <c r="F430" s="298"/>
      <c r="G430" s="299"/>
      <c r="H430" s="121"/>
      <c r="I430" s="135"/>
      <c r="M430" s="131"/>
      <c r="N430" s="131"/>
    </row>
    <row r="431" spans="2:14" s="129" customFormat="1" ht="15">
      <c r="B431" s="130"/>
      <c r="C431" s="130"/>
      <c r="D431" s="298"/>
      <c r="E431" s="298"/>
      <c r="F431" s="298"/>
      <c r="G431" s="299"/>
      <c r="H431" s="121"/>
      <c r="I431" s="135"/>
      <c r="M431" s="131"/>
      <c r="N431" s="131"/>
    </row>
    <row r="432" spans="2:14" s="129" customFormat="1" ht="15">
      <c r="B432" s="130"/>
      <c r="C432" s="130"/>
      <c r="D432" s="298"/>
      <c r="E432" s="298"/>
      <c r="F432" s="298"/>
      <c r="G432" s="299"/>
      <c r="H432" s="121"/>
      <c r="I432" s="135"/>
      <c r="M432" s="131"/>
      <c r="N432" s="131"/>
    </row>
    <row r="433" spans="2:14" s="129" customFormat="1" ht="15">
      <c r="B433" s="130"/>
      <c r="C433" s="130"/>
      <c r="D433" s="298"/>
      <c r="E433" s="298"/>
      <c r="F433" s="298"/>
      <c r="G433" s="299"/>
      <c r="H433" s="121"/>
      <c r="I433" s="135"/>
      <c r="M433" s="131"/>
      <c r="N433" s="131"/>
    </row>
    <row r="434" spans="2:14" s="129" customFormat="1" ht="15">
      <c r="B434" s="130"/>
      <c r="C434" s="130"/>
      <c r="D434" s="298"/>
      <c r="E434" s="298"/>
      <c r="F434" s="298"/>
      <c r="G434" s="299"/>
      <c r="H434" s="121"/>
      <c r="I434" s="135"/>
      <c r="M434" s="131"/>
      <c r="N434" s="131"/>
    </row>
    <row r="435" spans="2:14" s="129" customFormat="1" ht="15">
      <c r="B435" s="130"/>
      <c r="C435" s="130"/>
      <c r="D435" s="298"/>
      <c r="E435" s="298"/>
      <c r="F435" s="298"/>
      <c r="G435" s="299"/>
      <c r="H435" s="121"/>
      <c r="I435" s="135"/>
      <c r="M435" s="131"/>
      <c r="N435" s="131"/>
    </row>
    <row r="436" spans="2:14" s="129" customFormat="1" ht="15">
      <c r="B436" s="130"/>
      <c r="C436" s="130"/>
      <c r="D436" s="298"/>
      <c r="E436" s="298"/>
      <c r="F436" s="298"/>
      <c r="G436" s="299"/>
      <c r="H436" s="121"/>
      <c r="I436" s="135"/>
      <c r="M436" s="131"/>
      <c r="N436" s="131"/>
    </row>
    <row r="437" spans="2:14" s="129" customFormat="1" ht="15">
      <c r="B437" s="130"/>
      <c r="C437" s="130"/>
      <c r="D437" s="298"/>
      <c r="E437" s="298"/>
      <c r="F437" s="298"/>
      <c r="G437" s="299"/>
      <c r="H437" s="121"/>
      <c r="I437" s="135"/>
      <c r="M437" s="131"/>
      <c r="N437" s="131"/>
    </row>
    <row r="438" spans="2:14" s="129" customFormat="1" ht="15">
      <c r="B438" s="130"/>
      <c r="C438" s="130"/>
      <c r="D438" s="298"/>
      <c r="E438" s="298"/>
      <c r="F438" s="298"/>
      <c r="G438" s="299"/>
      <c r="H438" s="121"/>
      <c r="I438" s="135"/>
      <c r="M438" s="131"/>
      <c r="N438" s="131"/>
    </row>
    <row r="439" spans="2:14" s="129" customFormat="1" ht="15">
      <c r="B439" s="130"/>
      <c r="C439" s="130"/>
      <c r="D439" s="298"/>
      <c r="E439" s="298"/>
      <c r="F439" s="298"/>
      <c r="G439" s="299"/>
      <c r="H439" s="121"/>
      <c r="I439" s="135"/>
      <c r="M439" s="131"/>
      <c r="N439" s="131"/>
    </row>
    <row r="440" spans="2:14" s="129" customFormat="1" ht="15">
      <c r="B440" s="130"/>
      <c r="C440" s="130"/>
      <c r="D440" s="298"/>
      <c r="E440" s="298"/>
      <c r="F440" s="298"/>
      <c r="G440" s="299"/>
      <c r="H440" s="121"/>
      <c r="I440" s="135"/>
      <c r="M440" s="131"/>
      <c r="N440" s="131"/>
    </row>
    <row r="441" spans="2:14" s="129" customFormat="1" ht="15">
      <c r="B441" s="130"/>
      <c r="C441" s="130"/>
      <c r="D441" s="298"/>
      <c r="E441" s="298"/>
      <c r="F441" s="298"/>
      <c r="G441" s="299"/>
      <c r="H441" s="121"/>
      <c r="I441" s="135"/>
      <c r="M441" s="131"/>
      <c r="N441" s="131"/>
    </row>
    <row r="442" spans="2:14" s="129" customFormat="1" ht="15">
      <c r="B442" s="130"/>
      <c r="C442" s="130"/>
      <c r="D442" s="298"/>
      <c r="E442" s="298"/>
      <c r="F442" s="298"/>
      <c r="G442" s="299"/>
      <c r="H442" s="121"/>
      <c r="I442" s="135"/>
      <c r="M442" s="131"/>
      <c r="N442" s="131"/>
    </row>
    <row r="443" spans="2:14" s="129" customFormat="1" ht="15">
      <c r="B443" s="130"/>
      <c r="C443" s="130"/>
      <c r="D443" s="298"/>
      <c r="E443" s="298"/>
      <c r="F443" s="298"/>
      <c r="G443" s="299"/>
      <c r="H443" s="121"/>
      <c r="I443" s="135"/>
      <c r="M443" s="131"/>
      <c r="N443" s="131"/>
    </row>
    <row r="444" spans="2:14" s="129" customFormat="1" ht="15">
      <c r="B444" s="130"/>
      <c r="C444" s="130"/>
      <c r="D444" s="298"/>
      <c r="E444" s="298"/>
      <c r="F444" s="298"/>
      <c r="G444" s="299"/>
      <c r="H444" s="121"/>
      <c r="I444" s="135"/>
      <c r="M444" s="131"/>
      <c r="N444" s="131"/>
    </row>
    <row r="445" spans="2:14" s="129" customFormat="1" ht="15">
      <c r="B445" s="130"/>
      <c r="C445" s="130"/>
      <c r="D445" s="298"/>
      <c r="E445" s="298"/>
      <c r="F445" s="298"/>
      <c r="G445" s="299"/>
      <c r="H445" s="121"/>
      <c r="I445" s="135"/>
      <c r="M445" s="131"/>
      <c r="N445" s="131"/>
    </row>
    <row r="446" spans="2:14" s="129" customFormat="1" ht="15">
      <c r="B446" s="130"/>
      <c r="C446" s="130"/>
      <c r="D446" s="298"/>
      <c r="E446" s="298"/>
      <c r="F446" s="298"/>
      <c r="G446" s="299"/>
      <c r="H446" s="121"/>
      <c r="I446" s="135"/>
      <c r="M446" s="131"/>
      <c r="N446" s="131"/>
    </row>
    <row r="447" spans="2:14" s="129" customFormat="1" ht="15">
      <c r="B447" s="130"/>
      <c r="C447" s="130"/>
      <c r="D447" s="298"/>
      <c r="E447" s="298"/>
      <c r="F447" s="298"/>
      <c r="G447" s="299"/>
      <c r="H447" s="121"/>
      <c r="I447" s="135"/>
      <c r="M447" s="131"/>
      <c r="N447" s="131"/>
    </row>
    <row r="448" spans="2:14" s="129" customFormat="1" ht="15">
      <c r="B448" s="130"/>
      <c r="C448" s="130"/>
      <c r="D448" s="298"/>
      <c r="E448" s="298"/>
      <c r="F448" s="298"/>
      <c r="G448" s="299"/>
      <c r="H448" s="121"/>
      <c r="I448" s="135"/>
      <c r="M448" s="131"/>
      <c r="N448" s="131"/>
    </row>
    <row r="449" spans="2:14" s="129" customFormat="1" ht="15">
      <c r="B449" s="130"/>
      <c r="C449" s="130"/>
      <c r="D449" s="298"/>
      <c r="E449" s="298"/>
      <c r="F449" s="298"/>
      <c r="G449" s="299"/>
      <c r="H449" s="121"/>
      <c r="I449" s="135"/>
      <c r="M449" s="131"/>
      <c r="N449" s="131"/>
    </row>
    <row r="450" spans="2:14" s="129" customFormat="1" ht="15">
      <c r="B450" s="130"/>
      <c r="C450" s="130"/>
      <c r="D450" s="298"/>
      <c r="E450" s="298"/>
      <c r="F450" s="298"/>
      <c r="G450" s="299"/>
      <c r="H450" s="121"/>
      <c r="I450" s="135"/>
      <c r="M450" s="131"/>
      <c r="N450" s="131"/>
    </row>
    <row r="451" spans="2:14" s="129" customFormat="1" ht="15">
      <c r="B451" s="130"/>
      <c r="C451" s="130"/>
      <c r="D451" s="298"/>
      <c r="E451" s="298"/>
      <c r="F451" s="298"/>
      <c r="G451" s="299"/>
      <c r="H451" s="121"/>
      <c r="I451" s="135"/>
      <c r="M451" s="131"/>
      <c r="N451" s="131"/>
    </row>
    <row r="452" spans="2:14" s="129" customFormat="1" ht="15">
      <c r="B452" s="130"/>
      <c r="C452" s="130"/>
      <c r="D452" s="298"/>
      <c r="E452" s="298"/>
      <c r="F452" s="298"/>
      <c r="G452" s="299"/>
      <c r="H452" s="121"/>
      <c r="I452" s="135"/>
      <c r="M452" s="131"/>
      <c r="N452" s="131"/>
    </row>
    <row r="453" spans="2:14" s="129" customFormat="1" ht="15">
      <c r="B453" s="130"/>
      <c r="C453" s="130"/>
      <c r="D453" s="298"/>
      <c r="E453" s="298"/>
      <c r="F453" s="298"/>
      <c r="G453" s="299"/>
      <c r="H453" s="121"/>
      <c r="I453" s="135"/>
      <c r="M453" s="131"/>
      <c r="N453" s="131"/>
    </row>
    <row r="454" spans="2:14" s="129" customFormat="1" ht="15">
      <c r="B454" s="130"/>
      <c r="C454" s="130"/>
      <c r="D454" s="298"/>
      <c r="E454" s="298"/>
      <c r="F454" s="298"/>
      <c r="G454" s="299"/>
      <c r="H454" s="121"/>
      <c r="I454" s="135"/>
      <c r="M454" s="131"/>
      <c r="N454" s="131"/>
    </row>
    <row r="455" spans="2:14" s="129" customFormat="1" ht="15">
      <c r="B455" s="130"/>
      <c r="C455" s="130"/>
      <c r="D455" s="298"/>
      <c r="E455" s="298"/>
      <c r="F455" s="298"/>
      <c r="G455" s="299"/>
      <c r="H455" s="121"/>
      <c r="I455" s="135"/>
      <c r="M455" s="131"/>
      <c r="N455" s="131"/>
    </row>
    <row r="456" spans="2:14" s="129" customFormat="1" ht="15">
      <c r="B456" s="130"/>
      <c r="C456" s="130"/>
      <c r="D456" s="298"/>
      <c r="E456" s="298"/>
      <c r="F456" s="298"/>
      <c r="G456" s="299"/>
      <c r="H456" s="121"/>
      <c r="I456" s="135"/>
      <c r="M456" s="131"/>
      <c r="N456" s="131"/>
    </row>
    <row r="457" spans="2:14" s="129" customFormat="1" ht="15">
      <c r="B457" s="130"/>
      <c r="C457" s="130"/>
      <c r="D457" s="298"/>
      <c r="E457" s="298"/>
      <c r="F457" s="298"/>
      <c r="G457" s="299"/>
      <c r="H457" s="121"/>
      <c r="I457" s="135"/>
      <c r="M457" s="131"/>
      <c r="N457" s="131"/>
    </row>
    <row r="458" spans="2:14" s="129" customFormat="1" ht="15">
      <c r="B458" s="130"/>
      <c r="C458" s="130"/>
      <c r="D458" s="298"/>
      <c r="E458" s="298"/>
      <c r="F458" s="298"/>
      <c r="G458" s="299"/>
      <c r="H458" s="121"/>
      <c r="I458" s="135"/>
      <c r="M458" s="131"/>
      <c r="N458" s="131"/>
    </row>
    <row r="459" spans="2:14" s="129" customFormat="1" ht="15">
      <c r="B459" s="130"/>
      <c r="C459" s="130"/>
      <c r="D459" s="298"/>
      <c r="E459" s="298"/>
      <c r="F459" s="298"/>
      <c r="G459" s="299"/>
      <c r="H459" s="121"/>
      <c r="I459" s="135"/>
      <c r="M459" s="131"/>
      <c r="N459" s="131"/>
    </row>
    <row r="460" spans="2:14" s="129" customFormat="1" ht="15">
      <c r="B460" s="130"/>
      <c r="C460" s="130"/>
      <c r="D460" s="298"/>
      <c r="E460" s="298"/>
      <c r="F460" s="298"/>
      <c r="G460" s="299"/>
      <c r="H460" s="121"/>
      <c r="I460" s="135"/>
      <c r="M460" s="131"/>
      <c r="N460" s="131"/>
    </row>
    <row r="461" spans="2:14" s="129" customFormat="1" ht="15">
      <c r="B461" s="130"/>
      <c r="C461" s="130"/>
      <c r="D461" s="298"/>
      <c r="E461" s="298"/>
      <c r="F461" s="298"/>
      <c r="G461" s="299"/>
      <c r="H461" s="121"/>
      <c r="I461" s="135"/>
      <c r="M461" s="131"/>
      <c r="N461" s="131"/>
    </row>
    <row r="462" spans="2:14" s="129" customFormat="1" ht="15">
      <c r="B462" s="130"/>
      <c r="C462" s="130"/>
      <c r="D462" s="298"/>
      <c r="E462" s="298"/>
      <c r="F462" s="298"/>
      <c r="G462" s="299"/>
      <c r="H462" s="121"/>
      <c r="I462" s="135"/>
      <c r="M462" s="131"/>
      <c r="N462" s="131"/>
    </row>
    <row r="463" spans="2:14" s="129" customFormat="1" ht="15">
      <c r="B463" s="130"/>
      <c r="C463" s="130"/>
      <c r="D463" s="298"/>
      <c r="E463" s="298"/>
      <c r="F463" s="298"/>
      <c r="G463" s="299"/>
      <c r="H463" s="121"/>
      <c r="I463" s="135"/>
      <c r="M463" s="131"/>
      <c r="N463" s="131"/>
    </row>
    <row r="464" spans="2:14" s="129" customFormat="1" ht="15">
      <c r="B464" s="130"/>
      <c r="C464" s="130"/>
      <c r="D464" s="298"/>
      <c r="E464" s="298"/>
      <c r="F464" s="298"/>
      <c r="G464" s="299"/>
      <c r="H464" s="121"/>
      <c r="I464" s="135"/>
      <c r="M464" s="131"/>
      <c r="N464" s="131"/>
    </row>
    <row r="465" spans="2:14" s="129" customFormat="1" ht="15">
      <c r="B465" s="130"/>
      <c r="C465" s="130"/>
      <c r="D465" s="298"/>
      <c r="E465" s="298"/>
      <c r="F465" s="298"/>
      <c r="G465" s="299"/>
      <c r="H465" s="121"/>
      <c r="I465" s="135"/>
      <c r="M465" s="131"/>
      <c r="N465" s="131"/>
    </row>
    <row r="466" spans="2:14" s="129" customFormat="1" ht="15">
      <c r="B466" s="130"/>
      <c r="C466" s="130"/>
      <c r="D466" s="298"/>
      <c r="E466" s="298"/>
      <c r="F466" s="298"/>
      <c r="G466" s="299"/>
      <c r="H466" s="121"/>
      <c r="I466" s="135"/>
      <c r="M466" s="131"/>
      <c r="N466" s="131"/>
    </row>
    <row r="467" spans="2:14" s="129" customFormat="1" ht="15">
      <c r="B467" s="130"/>
      <c r="C467" s="130"/>
      <c r="D467" s="298"/>
      <c r="E467" s="298"/>
      <c r="F467" s="298"/>
      <c r="G467" s="299"/>
      <c r="H467" s="121"/>
      <c r="I467" s="135"/>
      <c r="M467" s="131"/>
      <c r="N467" s="131"/>
    </row>
    <row r="468" spans="2:14" s="129" customFormat="1" ht="15">
      <c r="B468" s="130"/>
      <c r="C468" s="130"/>
      <c r="D468" s="298"/>
      <c r="E468" s="298"/>
      <c r="F468" s="298"/>
      <c r="G468" s="299"/>
      <c r="H468" s="121"/>
      <c r="I468" s="135"/>
      <c r="M468" s="131"/>
      <c r="N468" s="131"/>
    </row>
    <row r="469" spans="2:14" s="129" customFormat="1" ht="15">
      <c r="B469" s="130"/>
      <c r="C469" s="130"/>
      <c r="D469" s="298"/>
      <c r="E469" s="298"/>
      <c r="F469" s="298"/>
      <c r="G469" s="299"/>
      <c r="H469" s="121"/>
      <c r="I469" s="135"/>
      <c r="M469" s="131"/>
      <c r="N469" s="131"/>
    </row>
    <row r="470" spans="2:14" s="129" customFormat="1" ht="15">
      <c r="B470" s="130"/>
      <c r="C470" s="130"/>
      <c r="D470" s="298"/>
      <c r="E470" s="298"/>
      <c r="F470" s="298"/>
      <c r="G470" s="299"/>
      <c r="H470" s="121"/>
      <c r="I470" s="135"/>
      <c r="M470" s="131"/>
      <c r="N470" s="131"/>
    </row>
    <row r="471" spans="2:14" s="129" customFormat="1" ht="15">
      <c r="B471" s="130"/>
      <c r="C471" s="130"/>
      <c r="D471" s="298"/>
      <c r="E471" s="298"/>
      <c r="F471" s="298"/>
      <c r="G471" s="299"/>
      <c r="H471" s="121"/>
      <c r="I471" s="135"/>
      <c r="M471" s="131"/>
      <c r="N471" s="131"/>
    </row>
    <row r="472" spans="2:14" s="129" customFormat="1" ht="15">
      <c r="B472" s="130"/>
      <c r="C472" s="130"/>
      <c r="D472" s="300"/>
      <c r="E472" s="298"/>
      <c r="F472" s="301"/>
      <c r="G472" s="302"/>
      <c r="H472" s="124"/>
      <c r="I472" s="135"/>
      <c r="M472" s="131"/>
      <c r="N472" s="131"/>
    </row>
    <row r="473" spans="2:14" s="129" customFormat="1" ht="15">
      <c r="B473" s="130"/>
      <c r="C473" s="130"/>
      <c r="D473" s="130"/>
      <c r="E473" s="130"/>
      <c r="F473" s="303"/>
      <c r="G473" s="304"/>
      <c r="H473" s="124"/>
      <c r="M473" s="131"/>
      <c r="N473" s="131"/>
    </row>
    <row r="474" spans="2:14" s="129" customFormat="1" ht="15">
      <c r="B474" s="130"/>
      <c r="C474" s="124"/>
      <c r="D474" s="124"/>
      <c r="E474" s="124"/>
      <c r="F474" s="124"/>
      <c r="G474" s="122"/>
      <c r="H474" s="124"/>
      <c r="M474" s="131"/>
      <c r="N474" s="131"/>
    </row>
    <row r="475" spans="2:14" s="129" customFormat="1" ht="74.25" customHeight="1">
      <c r="B475" s="178"/>
      <c r="C475" s="178"/>
      <c r="D475" s="178"/>
      <c r="E475" s="178"/>
      <c r="F475" s="178"/>
      <c r="G475" s="140"/>
      <c r="H475" s="124"/>
      <c r="M475" s="131"/>
      <c r="N475" s="131"/>
    </row>
    <row r="476" spans="2:14" s="129" customFormat="1" ht="15">
      <c r="B476" s="305"/>
      <c r="C476" s="305"/>
      <c r="D476" s="306"/>
      <c r="E476" s="307"/>
      <c r="F476" s="179"/>
      <c r="G476" s="141"/>
      <c r="H476" s="124"/>
      <c r="I476" s="142"/>
      <c r="M476" s="131"/>
      <c r="N476" s="131"/>
    </row>
    <row r="477" spans="2:14" s="129" customFormat="1" ht="15">
      <c r="B477" s="206"/>
      <c r="C477" s="206"/>
      <c r="D477" s="206"/>
      <c r="E477" s="206"/>
      <c r="F477" s="206"/>
      <c r="G477" s="206"/>
      <c r="H477" s="206"/>
      <c r="M477" s="131"/>
      <c r="N477" s="131"/>
    </row>
    <row r="478" spans="2:14" s="129" customFormat="1" ht="15">
      <c r="B478" s="130"/>
      <c r="C478" s="124"/>
      <c r="D478" s="124"/>
      <c r="E478" s="124"/>
      <c r="F478" s="124"/>
      <c r="G478" s="122"/>
      <c r="H478" s="124"/>
      <c r="M478" s="131"/>
      <c r="N478" s="131"/>
    </row>
    <row r="479" spans="2:14" s="129" customFormat="1" ht="15">
      <c r="B479" s="308"/>
      <c r="C479" s="309"/>
      <c r="D479" s="309"/>
      <c r="E479" s="124"/>
      <c r="F479" s="124"/>
      <c r="G479" s="122"/>
      <c r="H479" s="124"/>
      <c r="M479" s="131"/>
      <c r="N479" s="131"/>
    </row>
    <row r="480" spans="2:14" s="129" customFormat="1" ht="15">
      <c r="B480" s="310"/>
      <c r="C480" s="311"/>
      <c r="D480" s="312"/>
      <c r="E480" s="124"/>
      <c r="F480" s="124"/>
      <c r="G480" s="122"/>
      <c r="H480" s="124"/>
      <c r="M480" s="131"/>
      <c r="N480" s="131"/>
    </row>
    <row r="481" spans="2:14" s="129" customFormat="1" ht="15">
      <c r="B481" s="161"/>
      <c r="C481" s="313"/>
      <c r="D481" s="313"/>
      <c r="E481" s="124"/>
      <c r="F481" s="124"/>
      <c r="G481" s="122"/>
      <c r="H481" s="124"/>
      <c r="M481" s="131"/>
      <c r="N481" s="131"/>
    </row>
    <row r="482" spans="2:14" s="129" customFormat="1" ht="15">
      <c r="B482" s="161"/>
      <c r="C482" s="313"/>
      <c r="D482" s="313"/>
      <c r="E482" s="124"/>
      <c r="F482" s="124"/>
      <c r="G482" s="122"/>
      <c r="H482" s="124"/>
      <c r="M482" s="131"/>
      <c r="N482" s="131"/>
    </row>
    <row r="483" spans="2:14" s="129" customFormat="1" ht="15">
      <c r="B483" s="161"/>
      <c r="C483" s="313"/>
      <c r="D483" s="313"/>
      <c r="E483" s="124"/>
      <c r="F483" s="124"/>
      <c r="G483" s="122"/>
      <c r="H483" s="124"/>
      <c r="M483" s="131"/>
      <c r="N483" s="131"/>
    </row>
    <row r="484" spans="2:14" s="129" customFormat="1" ht="15">
      <c r="B484" s="180"/>
      <c r="C484" s="313"/>
      <c r="D484" s="313"/>
      <c r="E484" s="124"/>
      <c r="F484" s="124"/>
      <c r="G484" s="122"/>
      <c r="H484" s="124"/>
      <c r="M484" s="131"/>
      <c r="N484" s="131"/>
    </row>
    <row r="485" spans="2:14" s="129" customFormat="1" ht="15">
      <c r="B485" s="124"/>
      <c r="C485" s="124"/>
      <c r="D485" s="124"/>
      <c r="E485" s="124"/>
      <c r="F485" s="124"/>
      <c r="G485" s="122"/>
      <c r="H485" s="201"/>
      <c r="M485" s="131"/>
      <c r="N485" s="131"/>
    </row>
    <row r="486" spans="2:14" s="129" customFormat="1" ht="15">
      <c r="B486" s="124"/>
      <c r="C486" s="124"/>
      <c r="D486" s="124"/>
      <c r="E486" s="124"/>
      <c r="F486" s="124"/>
      <c r="G486" s="122"/>
      <c r="H486" s="201"/>
      <c r="M486" s="131"/>
      <c r="N486" s="131"/>
    </row>
    <row r="487" spans="2:14" s="129" customFormat="1" ht="15">
      <c r="B487" s="124"/>
      <c r="C487" s="124"/>
      <c r="D487" s="124"/>
      <c r="E487" s="124"/>
      <c r="F487" s="124"/>
      <c r="G487" s="122"/>
      <c r="H487" s="201"/>
      <c r="M487" s="131"/>
      <c r="N487" s="131"/>
    </row>
  </sheetData>
  <sheetProtection/>
  <mergeCells count="10">
    <mergeCell ref="B361:H361"/>
    <mergeCell ref="B477:H477"/>
    <mergeCell ref="C479:D479"/>
    <mergeCell ref="B1:H1"/>
    <mergeCell ref="B2:H2"/>
    <mergeCell ref="B192:H192"/>
    <mergeCell ref="B193:H193"/>
    <mergeCell ref="B194:H194"/>
    <mergeCell ref="C195:D195"/>
    <mergeCell ref="E195:H195"/>
  </mergeCells>
  <printOptions/>
  <pageMargins left="1.15" right="0.7" top="0.55" bottom="0.57" header="0.3" footer="0.3"/>
  <pageSetup fitToHeight="1" fitToWidth="1" horizontalDpi="600" verticalDpi="600" orientation="portrait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19"/>
  <sheetViews>
    <sheetView showGridLines="0" zoomScale="85" zoomScaleNormal="85" zoomScaleSheetLayoutView="80" zoomScalePageLayoutView="0" workbookViewId="0" topLeftCell="B1">
      <selection activeCell="B1" sqref="B1:H1"/>
    </sheetView>
  </sheetViews>
  <sheetFormatPr defaultColWidth="9.140625" defaultRowHeight="12.75"/>
  <cols>
    <col min="1" max="1" width="9.140625" style="4" hidden="1" customWidth="1"/>
    <col min="2" max="2" width="56.8515625" style="4" customWidth="1"/>
    <col min="3" max="3" width="29.8515625" style="4" customWidth="1"/>
    <col min="4" max="4" width="25.8515625" style="4" customWidth="1"/>
    <col min="5" max="5" width="17.28125" style="4" customWidth="1"/>
    <col min="6" max="7" width="17.421875" style="4" customWidth="1"/>
    <col min="8" max="8" width="20.7109375" style="3" customWidth="1"/>
    <col min="9" max="9" width="18.28125" style="4" customWidth="1"/>
    <col min="10" max="10" width="19.57421875" style="4" customWidth="1"/>
    <col min="11" max="11" width="10.57421875" style="4" bestFit="1" customWidth="1"/>
    <col min="12" max="16384" width="9.140625" style="4" customWidth="1"/>
  </cols>
  <sheetData>
    <row r="1" spans="2:8" ht="15">
      <c r="B1" s="317" t="s">
        <v>660</v>
      </c>
      <c r="C1" s="317"/>
      <c r="D1" s="317"/>
      <c r="E1" s="317"/>
      <c r="F1" s="317"/>
      <c r="G1" s="317"/>
      <c r="H1" s="317"/>
    </row>
    <row r="2" spans="2:8" ht="15">
      <c r="B2" s="317" t="s">
        <v>661</v>
      </c>
      <c r="C2" s="317"/>
      <c r="D2" s="317"/>
      <c r="E2" s="317"/>
      <c r="F2" s="317"/>
      <c r="G2" s="317"/>
      <c r="H2" s="317"/>
    </row>
    <row r="3" spans="2:8" ht="15">
      <c r="B3" s="5" t="s">
        <v>0</v>
      </c>
      <c r="C3" s="71"/>
      <c r="D3" s="72"/>
      <c r="E3" s="73"/>
      <c r="F3" s="73"/>
      <c r="G3" s="73"/>
      <c r="H3" s="6"/>
    </row>
    <row r="4" spans="2:8" ht="15">
      <c r="B4" s="5" t="s">
        <v>389</v>
      </c>
      <c r="C4" s="71"/>
      <c r="D4" s="72"/>
      <c r="E4" s="73"/>
      <c r="F4" s="73"/>
      <c r="G4" s="73"/>
      <c r="H4" s="6"/>
    </row>
    <row r="5" spans="2:8" ht="15">
      <c r="B5" s="5" t="s">
        <v>531</v>
      </c>
      <c r="C5" s="74"/>
      <c r="D5" s="75"/>
      <c r="E5" s="74"/>
      <c r="F5" s="74"/>
      <c r="G5" s="74"/>
      <c r="H5" s="6"/>
    </row>
    <row r="6" spans="2:8" ht="16.5" customHeight="1">
      <c r="B6" s="5" t="s">
        <v>697</v>
      </c>
      <c r="C6" s="74"/>
      <c r="D6" s="75"/>
      <c r="E6" s="74"/>
      <c r="F6" s="74"/>
      <c r="G6" s="74"/>
      <c r="H6" s="6"/>
    </row>
    <row r="7" spans="2:8" ht="34.5" customHeight="1">
      <c r="B7" s="7" t="s">
        <v>2</v>
      </c>
      <c r="C7" s="7" t="s">
        <v>3</v>
      </c>
      <c r="D7" s="8" t="s">
        <v>4</v>
      </c>
      <c r="E7" s="84" t="s">
        <v>5</v>
      </c>
      <c r="F7" s="9" t="s">
        <v>6</v>
      </c>
      <c r="G7" s="85" t="s">
        <v>365</v>
      </c>
      <c r="H7" s="10" t="s">
        <v>7</v>
      </c>
    </row>
    <row r="8" spans="2:8" ht="15">
      <c r="B8" s="5" t="s">
        <v>8</v>
      </c>
      <c r="C8" s="11"/>
      <c r="D8" s="12"/>
      <c r="E8" s="13"/>
      <c r="F8" s="14"/>
      <c r="G8" s="14"/>
      <c r="H8" s="6"/>
    </row>
    <row r="9" spans="2:8" ht="15">
      <c r="B9" s="15" t="s">
        <v>9</v>
      </c>
      <c r="C9" s="11"/>
      <c r="D9" s="12"/>
      <c r="E9" s="13"/>
      <c r="F9" s="14"/>
      <c r="G9" s="14"/>
      <c r="H9" s="16"/>
    </row>
    <row r="10" spans="2:11" ht="15">
      <c r="B10" s="17" t="s">
        <v>31</v>
      </c>
      <c r="C10" s="17" t="s">
        <v>23</v>
      </c>
      <c r="D10" s="18">
        <v>1562133</v>
      </c>
      <c r="E10" s="19">
        <v>7709.91</v>
      </c>
      <c r="F10" s="20">
        <v>3.81</v>
      </c>
      <c r="G10" s="20"/>
      <c r="H10" s="151" t="s">
        <v>32</v>
      </c>
      <c r="J10" s="89"/>
      <c r="K10" s="89"/>
    </row>
    <row r="11" spans="2:13" ht="15">
      <c r="B11" s="17" t="s">
        <v>13</v>
      </c>
      <c r="C11" s="17" t="s">
        <v>14</v>
      </c>
      <c r="D11" s="18">
        <v>275550</v>
      </c>
      <c r="E11" s="19">
        <v>7260.05</v>
      </c>
      <c r="F11" s="20">
        <v>3.59</v>
      </c>
      <c r="G11" s="20"/>
      <c r="H11" s="151" t="s">
        <v>15</v>
      </c>
      <c r="J11" s="152"/>
      <c r="K11" s="153"/>
      <c r="M11" s="95"/>
    </row>
    <row r="12" spans="2:13" ht="15">
      <c r="B12" s="17" t="s">
        <v>63</v>
      </c>
      <c r="C12" s="17" t="s">
        <v>30</v>
      </c>
      <c r="D12" s="18">
        <v>627552</v>
      </c>
      <c r="E12" s="19">
        <v>5740.53</v>
      </c>
      <c r="F12" s="20">
        <v>2.84</v>
      </c>
      <c r="G12" s="20"/>
      <c r="H12" s="151" t="s">
        <v>64</v>
      </c>
      <c r="J12" s="152"/>
      <c r="K12" s="153"/>
      <c r="M12" s="95"/>
    </row>
    <row r="13" spans="2:13" ht="15">
      <c r="B13" s="17" t="s">
        <v>97</v>
      </c>
      <c r="C13" s="17" t="s">
        <v>90</v>
      </c>
      <c r="D13" s="18">
        <v>1242450</v>
      </c>
      <c r="E13" s="19">
        <v>4726.9</v>
      </c>
      <c r="F13" s="20">
        <v>2.34</v>
      </c>
      <c r="G13" s="20"/>
      <c r="H13" s="151" t="s">
        <v>98</v>
      </c>
      <c r="J13" s="152"/>
      <c r="K13" s="153"/>
      <c r="M13" s="95"/>
    </row>
    <row r="14" spans="2:13" ht="15">
      <c r="B14" s="17" t="s">
        <v>10</v>
      </c>
      <c r="C14" s="17" t="s">
        <v>11</v>
      </c>
      <c r="D14" s="18">
        <v>314645</v>
      </c>
      <c r="E14" s="19">
        <v>4113.04</v>
      </c>
      <c r="F14" s="20">
        <v>2.04</v>
      </c>
      <c r="G14" s="20"/>
      <c r="H14" s="151" t="s">
        <v>12</v>
      </c>
      <c r="J14" s="152"/>
      <c r="K14" s="153"/>
      <c r="M14" s="95"/>
    </row>
    <row r="15" spans="2:13" ht="15">
      <c r="B15" s="17" t="s">
        <v>40</v>
      </c>
      <c r="C15" s="17" t="s">
        <v>41</v>
      </c>
      <c r="D15" s="18">
        <v>500500</v>
      </c>
      <c r="E15" s="19">
        <v>3851.85</v>
      </c>
      <c r="F15" s="20">
        <v>1.91</v>
      </c>
      <c r="G15" s="20"/>
      <c r="H15" s="151" t="s">
        <v>42</v>
      </c>
      <c r="J15" s="152"/>
      <c r="K15" s="153"/>
      <c r="M15" s="95"/>
    </row>
    <row r="16" spans="2:13" ht="15">
      <c r="B16" s="17" t="s">
        <v>216</v>
      </c>
      <c r="C16" s="17" t="s">
        <v>58</v>
      </c>
      <c r="D16" s="18">
        <v>56600</v>
      </c>
      <c r="E16" s="19">
        <v>3736.9</v>
      </c>
      <c r="F16" s="20">
        <v>1.85</v>
      </c>
      <c r="G16" s="20"/>
      <c r="H16" s="151" t="s">
        <v>217</v>
      </c>
      <c r="J16" s="152"/>
      <c r="K16" s="153"/>
      <c r="M16" s="95"/>
    </row>
    <row r="17" spans="2:13" ht="15">
      <c r="B17" s="17" t="s">
        <v>366</v>
      </c>
      <c r="C17" s="17" t="s">
        <v>55</v>
      </c>
      <c r="D17" s="18">
        <v>92375</v>
      </c>
      <c r="E17" s="19">
        <v>3454.78</v>
      </c>
      <c r="F17" s="20">
        <v>1.71</v>
      </c>
      <c r="G17" s="20"/>
      <c r="H17" s="151" t="s">
        <v>367</v>
      </c>
      <c r="J17" s="152"/>
      <c r="K17" s="153"/>
      <c r="M17" s="95"/>
    </row>
    <row r="18" spans="2:13" ht="15">
      <c r="B18" s="17" t="s">
        <v>390</v>
      </c>
      <c r="C18" s="17" t="s">
        <v>55</v>
      </c>
      <c r="D18" s="18">
        <v>180689</v>
      </c>
      <c r="E18" s="19">
        <v>3445.47</v>
      </c>
      <c r="F18" s="20">
        <v>1.7</v>
      </c>
      <c r="G18" s="20"/>
      <c r="H18" s="151" t="s">
        <v>391</v>
      </c>
      <c r="J18" s="152"/>
      <c r="K18" s="153"/>
      <c r="M18" s="95"/>
    </row>
    <row r="19" spans="2:13" ht="15">
      <c r="B19" s="17" t="s">
        <v>263</v>
      </c>
      <c r="C19" s="17" t="s">
        <v>23</v>
      </c>
      <c r="D19" s="18">
        <v>449983</v>
      </c>
      <c r="E19" s="19">
        <v>3425.05</v>
      </c>
      <c r="F19" s="20">
        <v>1.69</v>
      </c>
      <c r="G19" s="20"/>
      <c r="H19" s="151" t="s">
        <v>264</v>
      </c>
      <c r="J19" s="152"/>
      <c r="K19" s="153"/>
      <c r="M19" s="95"/>
    </row>
    <row r="20" spans="2:13" ht="15">
      <c r="B20" s="17" t="s">
        <v>50</v>
      </c>
      <c r="C20" s="17" t="s">
        <v>21</v>
      </c>
      <c r="D20" s="18">
        <v>380000</v>
      </c>
      <c r="E20" s="19">
        <v>3375.73</v>
      </c>
      <c r="F20" s="20">
        <v>1.67</v>
      </c>
      <c r="G20" s="20"/>
      <c r="H20" s="151" t="s">
        <v>51</v>
      </c>
      <c r="J20" s="152"/>
      <c r="K20" s="153"/>
      <c r="M20" s="95"/>
    </row>
    <row r="21" spans="2:13" ht="15">
      <c r="B21" s="17" t="s">
        <v>199</v>
      </c>
      <c r="C21" s="17" t="s">
        <v>23</v>
      </c>
      <c r="D21" s="18">
        <v>224200</v>
      </c>
      <c r="E21" s="19">
        <v>3296.52</v>
      </c>
      <c r="F21" s="20">
        <v>1.63</v>
      </c>
      <c r="G21" s="20"/>
      <c r="H21" s="151" t="s">
        <v>200</v>
      </c>
      <c r="J21" s="152"/>
      <c r="K21" s="153"/>
      <c r="M21" s="95"/>
    </row>
    <row r="22" spans="2:13" ht="15">
      <c r="B22" s="17" t="s">
        <v>33</v>
      </c>
      <c r="C22" s="17" t="s">
        <v>23</v>
      </c>
      <c r="D22" s="18">
        <v>418584</v>
      </c>
      <c r="E22" s="19">
        <v>3056.92</v>
      </c>
      <c r="F22" s="20">
        <v>1.51</v>
      </c>
      <c r="G22" s="20"/>
      <c r="H22" s="151" t="s">
        <v>34</v>
      </c>
      <c r="J22" s="152"/>
      <c r="K22" s="153"/>
      <c r="M22" s="95"/>
    </row>
    <row r="23" spans="2:13" ht="15">
      <c r="B23" s="17" t="s">
        <v>400</v>
      </c>
      <c r="C23" s="17" t="s">
        <v>35</v>
      </c>
      <c r="D23" s="18">
        <v>91053</v>
      </c>
      <c r="E23" s="19">
        <v>3003.16</v>
      </c>
      <c r="F23" s="20">
        <v>1.49</v>
      </c>
      <c r="G23" s="20"/>
      <c r="H23" s="151" t="s">
        <v>401</v>
      </c>
      <c r="J23" s="152"/>
      <c r="K23" s="153"/>
      <c r="M23" s="95"/>
    </row>
    <row r="24" spans="2:13" ht="15">
      <c r="B24" s="17" t="s">
        <v>85</v>
      </c>
      <c r="C24" s="17" t="s">
        <v>62</v>
      </c>
      <c r="D24" s="18">
        <v>889883</v>
      </c>
      <c r="E24" s="19">
        <v>2565.98</v>
      </c>
      <c r="F24" s="20">
        <v>1.27</v>
      </c>
      <c r="G24" s="20"/>
      <c r="H24" s="151" t="s">
        <v>86</v>
      </c>
      <c r="J24" s="152"/>
      <c r="K24" s="153"/>
      <c r="M24" s="95"/>
    </row>
    <row r="25" spans="2:13" ht="15">
      <c r="B25" s="17" t="s">
        <v>20</v>
      </c>
      <c r="C25" s="17" t="s">
        <v>21</v>
      </c>
      <c r="D25" s="18">
        <v>1013173</v>
      </c>
      <c r="E25" s="19">
        <v>2539.52</v>
      </c>
      <c r="F25" s="20">
        <v>1.26</v>
      </c>
      <c r="G25" s="20"/>
      <c r="H25" s="151" t="s">
        <v>22</v>
      </c>
      <c r="J25" s="152"/>
      <c r="K25" s="153"/>
      <c r="M25" s="95"/>
    </row>
    <row r="26" spans="2:13" ht="15">
      <c r="B26" s="17" t="s">
        <v>536</v>
      </c>
      <c r="C26" s="17" t="s">
        <v>30</v>
      </c>
      <c r="D26" s="18">
        <v>705100</v>
      </c>
      <c r="E26" s="19">
        <v>2457.27</v>
      </c>
      <c r="F26" s="20">
        <v>1.22</v>
      </c>
      <c r="G26" s="20"/>
      <c r="H26" s="151" t="s">
        <v>77</v>
      </c>
      <c r="J26" s="152"/>
      <c r="K26" s="153"/>
      <c r="M26" s="95"/>
    </row>
    <row r="27" spans="2:13" ht="15">
      <c r="B27" s="17" t="s">
        <v>111</v>
      </c>
      <c r="C27" s="17" t="s">
        <v>58</v>
      </c>
      <c r="D27" s="18">
        <v>10156</v>
      </c>
      <c r="E27" s="19">
        <v>2440.75</v>
      </c>
      <c r="F27" s="20">
        <v>1.21</v>
      </c>
      <c r="G27" s="20"/>
      <c r="H27" s="151" t="s">
        <v>112</v>
      </c>
      <c r="J27" s="152"/>
      <c r="K27" s="153"/>
      <c r="M27" s="95"/>
    </row>
    <row r="28" spans="2:13" ht="15">
      <c r="B28" s="17" t="s">
        <v>88</v>
      </c>
      <c r="C28" s="17" t="s">
        <v>35</v>
      </c>
      <c r="D28" s="18">
        <v>97660</v>
      </c>
      <c r="E28" s="19">
        <v>2334.46</v>
      </c>
      <c r="F28" s="20">
        <v>1.16</v>
      </c>
      <c r="G28" s="20"/>
      <c r="H28" s="151" t="s">
        <v>89</v>
      </c>
      <c r="J28" s="152"/>
      <c r="K28" s="153"/>
      <c r="M28" s="95"/>
    </row>
    <row r="29" spans="2:13" ht="15">
      <c r="B29" s="17" t="s">
        <v>224</v>
      </c>
      <c r="C29" s="17" t="s">
        <v>67</v>
      </c>
      <c r="D29" s="18">
        <v>98131</v>
      </c>
      <c r="E29" s="19">
        <v>2251.27</v>
      </c>
      <c r="F29" s="20">
        <v>1.11</v>
      </c>
      <c r="G29" s="20"/>
      <c r="H29" s="151" t="s">
        <v>225</v>
      </c>
      <c r="J29" s="152"/>
      <c r="K29" s="153"/>
      <c r="M29" s="95"/>
    </row>
    <row r="30" spans="2:13" ht="15">
      <c r="B30" s="17" t="s">
        <v>247</v>
      </c>
      <c r="C30" s="17" t="s">
        <v>67</v>
      </c>
      <c r="D30" s="18">
        <v>501632</v>
      </c>
      <c r="E30" s="19">
        <v>2175.83</v>
      </c>
      <c r="F30" s="20">
        <v>1.08</v>
      </c>
      <c r="G30" s="20"/>
      <c r="H30" s="151" t="s">
        <v>248</v>
      </c>
      <c r="J30" s="152"/>
      <c r="K30" s="153"/>
      <c r="M30" s="95"/>
    </row>
    <row r="31" spans="2:13" ht="15">
      <c r="B31" s="17" t="s">
        <v>17</v>
      </c>
      <c r="C31" s="17" t="s">
        <v>18</v>
      </c>
      <c r="D31" s="18">
        <v>275879</v>
      </c>
      <c r="E31" s="19">
        <v>2082.75</v>
      </c>
      <c r="F31" s="20">
        <v>1.03</v>
      </c>
      <c r="G31" s="20"/>
      <c r="H31" s="151" t="s">
        <v>19</v>
      </c>
      <c r="J31" s="152"/>
      <c r="K31" s="153"/>
      <c r="M31" s="95"/>
    </row>
    <row r="32" spans="2:13" ht="15">
      <c r="B32" s="17" t="s">
        <v>343</v>
      </c>
      <c r="C32" s="17" t="s">
        <v>116</v>
      </c>
      <c r="D32" s="18">
        <v>838741</v>
      </c>
      <c r="E32" s="19">
        <v>1999.56</v>
      </c>
      <c r="F32" s="20">
        <v>0.99</v>
      </c>
      <c r="G32" s="20"/>
      <c r="H32" s="151" t="s">
        <v>605</v>
      </c>
      <c r="J32" s="152"/>
      <c r="K32" s="153"/>
      <c r="M32" s="95"/>
    </row>
    <row r="33" spans="2:13" ht="15">
      <c r="B33" s="17" t="s">
        <v>214</v>
      </c>
      <c r="C33" s="17" t="s">
        <v>55</v>
      </c>
      <c r="D33" s="18">
        <v>57863</v>
      </c>
      <c r="E33" s="19">
        <v>1953.95</v>
      </c>
      <c r="F33" s="20">
        <v>0.97</v>
      </c>
      <c r="G33" s="20"/>
      <c r="H33" s="151" t="s">
        <v>215</v>
      </c>
      <c r="J33" s="152"/>
      <c r="K33" s="153"/>
      <c r="M33" s="95"/>
    </row>
    <row r="34" spans="2:13" ht="15">
      <c r="B34" s="17" t="s">
        <v>402</v>
      </c>
      <c r="C34" s="17" t="s">
        <v>78</v>
      </c>
      <c r="D34" s="18">
        <v>46153</v>
      </c>
      <c r="E34" s="19">
        <v>1847.67</v>
      </c>
      <c r="F34" s="20">
        <v>0.91</v>
      </c>
      <c r="G34" s="20"/>
      <c r="H34" s="151" t="s">
        <v>403</v>
      </c>
      <c r="J34" s="152"/>
      <c r="K34" s="153"/>
      <c r="M34" s="95"/>
    </row>
    <row r="35" spans="2:13" ht="15">
      <c r="B35" s="17" t="s">
        <v>48</v>
      </c>
      <c r="C35" s="17" t="s">
        <v>35</v>
      </c>
      <c r="D35" s="18">
        <v>24625</v>
      </c>
      <c r="E35" s="19">
        <v>1787.76</v>
      </c>
      <c r="F35" s="20">
        <v>0.88</v>
      </c>
      <c r="G35" s="20"/>
      <c r="H35" s="151" t="s">
        <v>49</v>
      </c>
      <c r="J35" s="152"/>
      <c r="K35" s="153"/>
      <c r="M35" s="95"/>
    </row>
    <row r="36" spans="2:13" ht="15">
      <c r="B36" s="17" t="s">
        <v>68</v>
      </c>
      <c r="C36" s="17" t="s">
        <v>30</v>
      </c>
      <c r="D36" s="18">
        <v>263250</v>
      </c>
      <c r="E36" s="19">
        <v>1759.96</v>
      </c>
      <c r="F36" s="20">
        <v>0.87</v>
      </c>
      <c r="G36" s="20"/>
      <c r="H36" s="151" t="s">
        <v>69</v>
      </c>
      <c r="J36" s="152"/>
      <c r="K36" s="153"/>
      <c r="M36" s="95"/>
    </row>
    <row r="37" spans="2:13" ht="15">
      <c r="B37" s="17" t="s">
        <v>385</v>
      </c>
      <c r="C37" s="17" t="s">
        <v>30</v>
      </c>
      <c r="D37" s="18">
        <v>164300</v>
      </c>
      <c r="E37" s="19">
        <v>1672.66</v>
      </c>
      <c r="F37" s="20">
        <v>0.83</v>
      </c>
      <c r="G37" s="20"/>
      <c r="H37" s="151" t="s">
        <v>386</v>
      </c>
      <c r="J37" s="152"/>
      <c r="K37" s="153"/>
      <c r="M37" s="95"/>
    </row>
    <row r="38" spans="2:13" ht="15">
      <c r="B38" s="17" t="s">
        <v>394</v>
      </c>
      <c r="C38" s="17" t="s">
        <v>21</v>
      </c>
      <c r="D38" s="18">
        <v>110715</v>
      </c>
      <c r="E38" s="19">
        <v>1662</v>
      </c>
      <c r="F38" s="20">
        <v>0.82</v>
      </c>
      <c r="G38" s="20"/>
      <c r="H38" s="151" t="s">
        <v>395</v>
      </c>
      <c r="J38" s="152"/>
      <c r="K38" s="153"/>
      <c r="M38" s="95"/>
    </row>
    <row r="39" spans="2:13" ht="15">
      <c r="B39" s="17" t="s">
        <v>152</v>
      </c>
      <c r="C39" s="17" t="s">
        <v>72</v>
      </c>
      <c r="D39" s="18">
        <v>291868</v>
      </c>
      <c r="E39" s="19">
        <v>1570.83</v>
      </c>
      <c r="F39" s="20">
        <v>0.78</v>
      </c>
      <c r="G39" s="20"/>
      <c r="H39" s="151" t="s">
        <v>153</v>
      </c>
      <c r="J39" s="152"/>
      <c r="K39" s="153"/>
      <c r="M39" s="95"/>
    </row>
    <row r="40" spans="2:13" ht="15">
      <c r="B40" s="17" t="s">
        <v>398</v>
      </c>
      <c r="C40" s="17" t="s">
        <v>30</v>
      </c>
      <c r="D40" s="18">
        <v>8680</v>
      </c>
      <c r="E40" s="19">
        <v>1536.61</v>
      </c>
      <c r="F40" s="20">
        <v>0.76</v>
      </c>
      <c r="G40" s="20"/>
      <c r="H40" s="151" t="s">
        <v>399</v>
      </c>
      <c r="J40" s="152"/>
      <c r="K40" s="153"/>
      <c r="M40" s="95"/>
    </row>
    <row r="41" spans="2:13" ht="15">
      <c r="B41" s="17" t="s">
        <v>396</v>
      </c>
      <c r="C41" s="17" t="s">
        <v>21</v>
      </c>
      <c r="D41" s="18">
        <v>478200</v>
      </c>
      <c r="E41" s="19">
        <v>1531.44</v>
      </c>
      <c r="F41" s="20">
        <v>0.76</v>
      </c>
      <c r="G41" s="20"/>
      <c r="H41" s="151" t="s">
        <v>397</v>
      </c>
      <c r="J41" s="152"/>
      <c r="K41" s="153"/>
      <c r="M41" s="95"/>
    </row>
    <row r="42" spans="2:13" ht="15">
      <c r="B42" s="17" t="s">
        <v>175</v>
      </c>
      <c r="C42" s="17" t="s">
        <v>75</v>
      </c>
      <c r="D42" s="18">
        <v>69800</v>
      </c>
      <c r="E42" s="19">
        <v>1491.07</v>
      </c>
      <c r="F42" s="20">
        <v>0.74</v>
      </c>
      <c r="G42" s="20"/>
      <c r="H42" s="151" t="s">
        <v>176</v>
      </c>
      <c r="J42" s="152"/>
      <c r="K42" s="153"/>
      <c r="M42" s="95"/>
    </row>
    <row r="43" spans="2:13" ht="15">
      <c r="B43" s="17" t="s">
        <v>410</v>
      </c>
      <c r="C43" s="17" t="s">
        <v>21</v>
      </c>
      <c r="D43" s="18">
        <v>71665</v>
      </c>
      <c r="E43" s="19">
        <v>1468.17</v>
      </c>
      <c r="F43" s="20">
        <v>0.73</v>
      </c>
      <c r="G43" s="20"/>
      <c r="H43" s="151" t="s">
        <v>411</v>
      </c>
      <c r="J43" s="152"/>
      <c r="K43" s="153"/>
      <c r="M43" s="95"/>
    </row>
    <row r="44" spans="2:13" ht="15">
      <c r="B44" s="17" t="s">
        <v>606</v>
      </c>
      <c r="C44" s="17" t="s">
        <v>35</v>
      </c>
      <c r="D44" s="18">
        <v>28389</v>
      </c>
      <c r="E44" s="19">
        <v>1422.59</v>
      </c>
      <c r="F44" s="20">
        <v>0.7</v>
      </c>
      <c r="G44" s="20"/>
      <c r="H44" s="151" t="s">
        <v>607</v>
      </c>
      <c r="J44" s="152"/>
      <c r="K44" s="153"/>
      <c r="M44" s="95"/>
    </row>
    <row r="45" spans="2:13" ht="15">
      <c r="B45" s="17" t="s">
        <v>205</v>
      </c>
      <c r="C45" s="17" t="s">
        <v>67</v>
      </c>
      <c r="D45" s="18">
        <v>18501</v>
      </c>
      <c r="E45" s="19">
        <v>1398.92</v>
      </c>
      <c r="F45" s="20">
        <v>0.69</v>
      </c>
      <c r="G45" s="20"/>
      <c r="H45" s="151" t="s">
        <v>206</v>
      </c>
      <c r="J45" s="152"/>
      <c r="K45" s="153"/>
      <c r="M45" s="95"/>
    </row>
    <row r="46" spans="2:13" ht="15">
      <c r="B46" s="17" t="s">
        <v>218</v>
      </c>
      <c r="C46" s="17" t="s">
        <v>21</v>
      </c>
      <c r="D46" s="18">
        <v>260144</v>
      </c>
      <c r="E46" s="19">
        <v>1394.89</v>
      </c>
      <c r="F46" s="20">
        <v>0.69</v>
      </c>
      <c r="G46" s="20"/>
      <c r="H46" s="151" t="s">
        <v>219</v>
      </c>
      <c r="J46" s="152"/>
      <c r="K46" s="153"/>
      <c r="M46" s="95"/>
    </row>
    <row r="47" spans="2:13" ht="15">
      <c r="B47" s="17" t="s">
        <v>608</v>
      </c>
      <c r="C47" s="17" t="s">
        <v>90</v>
      </c>
      <c r="D47" s="18">
        <v>1585438</v>
      </c>
      <c r="E47" s="19">
        <v>1360.31</v>
      </c>
      <c r="F47" s="20">
        <v>0.67</v>
      </c>
      <c r="G47" s="20"/>
      <c r="H47" s="151" t="s">
        <v>609</v>
      </c>
      <c r="J47" s="152"/>
      <c r="K47" s="153"/>
      <c r="M47" s="95"/>
    </row>
    <row r="48" spans="2:13" ht="15">
      <c r="B48" s="17" t="s">
        <v>376</v>
      </c>
      <c r="C48" s="17" t="s">
        <v>30</v>
      </c>
      <c r="D48" s="18">
        <v>37400</v>
      </c>
      <c r="E48" s="19">
        <v>1354.14</v>
      </c>
      <c r="F48" s="20">
        <v>0.67</v>
      </c>
      <c r="G48" s="20"/>
      <c r="H48" s="151" t="s">
        <v>377</v>
      </c>
      <c r="J48" s="152"/>
      <c r="K48" s="153"/>
      <c r="M48" s="95"/>
    </row>
    <row r="49" spans="2:13" ht="15">
      <c r="B49" s="17" t="s">
        <v>207</v>
      </c>
      <c r="C49" s="17" t="s">
        <v>52</v>
      </c>
      <c r="D49" s="18">
        <v>618322</v>
      </c>
      <c r="E49" s="19">
        <v>1340.52</v>
      </c>
      <c r="F49" s="20">
        <v>0.66</v>
      </c>
      <c r="G49" s="20"/>
      <c r="H49" s="151" t="s">
        <v>208</v>
      </c>
      <c r="J49" s="152"/>
      <c r="K49" s="153"/>
      <c r="M49" s="95"/>
    </row>
    <row r="50" spans="2:13" ht="15">
      <c r="B50" s="17" t="s">
        <v>27</v>
      </c>
      <c r="C50" s="17" t="s">
        <v>28</v>
      </c>
      <c r="D50" s="18">
        <v>325500</v>
      </c>
      <c r="E50" s="19">
        <v>1312.9</v>
      </c>
      <c r="F50" s="20">
        <v>0.65</v>
      </c>
      <c r="G50" s="20"/>
      <c r="H50" s="151" t="s">
        <v>29</v>
      </c>
      <c r="J50" s="152"/>
      <c r="K50" s="153"/>
      <c r="M50" s="95"/>
    </row>
    <row r="51" spans="2:13" ht="15">
      <c r="B51" s="17" t="s">
        <v>404</v>
      </c>
      <c r="C51" s="17" t="s">
        <v>90</v>
      </c>
      <c r="D51" s="18">
        <v>293768</v>
      </c>
      <c r="E51" s="19">
        <v>1283.03</v>
      </c>
      <c r="F51" s="20">
        <v>0.63</v>
      </c>
      <c r="G51" s="20"/>
      <c r="H51" s="151" t="s">
        <v>405</v>
      </c>
      <c r="J51" s="152"/>
      <c r="K51" s="153"/>
      <c r="M51" s="95"/>
    </row>
    <row r="52" spans="2:13" ht="15">
      <c r="B52" s="17" t="s">
        <v>249</v>
      </c>
      <c r="C52" s="17" t="s">
        <v>28</v>
      </c>
      <c r="D52" s="18">
        <v>219470</v>
      </c>
      <c r="E52" s="19">
        <v>1249.88</v>
      </c>
      <c r="F52" s="20">
        <v>0.62</v>
      </c>
      <c r="G52" s="20"/>
      <c r="H52" s="151" t="s">
        <v>250</v>
      </c>
      <c r="J52" s="152"/>
      <c r="K52" s="153"/>
      <c r="M52" s="95"/>
    </row>
    <row r="53" spans="2:13" ht="15">
      <c r="B53" s="17" t="s">
        <v>437</v>
      </c>
      <c r="C53" s="17" t="s">
        <v>21</v>
      </c>
      <c r="D53" s="18">
        <v>127222</v>
      </c>
      <c r="E53" s="19">
        <v>1197.54</v>
      </c>
      <c r="F53" s="20">
        <v>0.59</v>
      </c>
      <c r="G53" s="20"/>
      <c r="H53" s="151" t="s">
        <v>438</v>
      </c>
      <c r="J53" s="152"/>
      <c r="K53" s="153"/>
      <c r="M53" s="95"/>
    </row>
    <row r="54" spans="2:13" ht="15">
      <c r="B54" s="17" t="s">
        <v>610</v>
      </c>
      <c r="C54" s="17" t="s">
        <v>60</v>
      </c>
      <c r="D54" s="18">
        <v>166570</v>
      </c>
      <c r="E54" s="19">
        <v>1170.9</v>
      </c>
      <c r="F54" s="20">
        <v>0.58</v>
      </c>
      <c r="G54" s="20"/>
      <c r="H54" s="151" t="s">
        <v>611</v>
      </c>
      <c r="J54" s="152"/>
      <c r="K54" s="153"/>
      <c r="M54" s="95"/>
    </row>
    <row r="55" spans="2:13" ht="15">
      <c r="B55" s="17" t="s">
        <v>38</v>
      </c>
      <c r="C55" s="17" t="s">
        <v>11</v>
      </c>
      <c r="D55" s="18">
        <v>212500</v>
      </c>
      <c r="E55" s="19">
        <v>1132.31</v>
      </c>
      <c r="F55" s="20">
        <v>0.56</v>
      </c>
      <c r="G55" s="20"/>
      <c r="H55" s="151" t="s">
        <v>39</v>
      </c>
      <c r="J55" s="152"/>
      <c r="K55" s="153"/>
      <c r="M55" s="95"/>
    </row>
    <row r="56" spans="2:13" ht="15">
      <c r="B56" s="17" t="s">
        <v>612</v>
      </c>
      <c r="C56" s="17" t="s">
        <v>25</v>
      </c>
      <c r="D56" s="18">
        <v>16360</v>
      </c>
      <c r="E56" s="19">
        <v>1122.66</v>
      </c>
      <c r="F56" s="20">
        <v>0.56</v>
      </c>
      <c r="G56" s="20"/>
      <c r="H56" s="151" t="s">
        <v>613</v>
      </c>
      <c r="J56" s="152"/>
      <c r="K56" s="153"/>
      <c r="M56" s="95"/>
    </row>
    <row r="57" spans="2:13" ht="15">
      <c r="B57" s="17" t="s">
        <v>105</v>
      </c>
      <c r="C57" s="17" t="s">
        <v>23</v>
      </c>
      <c r="D57" s="18">
        <v>63838</v>
      </c>
      <c r="E57" s="19">
        <v>1119.62</v>
      </c>
      <c r="F57" s="20">
        <v>0.55</v>
      </c>
      <c r="G57" s="20"/>
      <c r="H57" s="151" t="s">
        <v>106</v>
      </c>
      <c r="J57" s="152"/>
      <c r="K57" s="153"/>
      <c r="M57" s="95"/>
    </row>
    <row r="58" spans="2:13" ht="15">
      <c r="B58" s="17" t="s">
        <v>392</v>
      </c>
      <c r="C58" s="17" t="s">
        <v>55</v>
      </c>
      <c r="D58" s="18">
        <v>94832</v>
      </c>
      <c r="E58" s="19">
        <v>1103.61</v>
      </c>
      <c r="F58" s="20">
        <v>0.55</v>
      </c>
      <c r="G58" s="20"/>
      <c r="H58" s="151" t="s">
        <v>393</v>
      </c>
      <c r="J58" s="152"/>
      <c r="K58" s="153"/>
      <c r="M58" s="95"/>
    </row>
    <row r="59" spans="2:13" ht="15">
      <c r="B59" s="17" t="s">
        <v>614</v>
      </c>
      <c r="C59" s="17" t="s">
        <v>11</v>
      </c>
      <c r="D59" s="18">
        <v>119185</v>
      </c>
      <c r="E59" s="19">
        <v>1090.07</v>
      </c>
      <c r="F59" s="20">
        <v>0.54</v>
      </c>
      <c r="G59" s="20"/>
      <c r="H59" s="151" t="s">
        <v>615</v>
      </c>
      <c r="J59" s="152"/>
      <c r="K59" s="153"/>
      <c r="M59" s="95"/>
    </row>
    <row r="60" spans="2:13" ht="15">
      <c r="B60" s="17" t="s">
        <v>156</v>
      </c>
      <c r="C60" s="17" t="s">
        <v>23</v>
      </c>
      <c r="D60" s="18">
        <v>444414</v>
      </c>
      <c r="E60" s="19">
        <v>1012.15</v>
      </c>
      <c r="F60" s="20">
        <v>0.5</v>
      </c>
      <c r="G60" s="20"/>
      <c r="H60" s="151" t="s">
        <v>157</v>
      </c>
      <c r="J60" s="152"/>
      <c r="K60" s="153"/>
      <c r="M60" s="95"/>
    </row>
    <row r="61" spans="2:13" ht="15">
      <c r="B61" s="17" t="s">
        <v>251</v>
      </c>
      <c r="C61" s="17" t="s">
        <v>52</v>
      </c>
      <c r="D61" s="18">
        <v>684695</v>
      </c>
      <c r="E61" s="19">
        <v>924.34</v>
      </c>
      <c r="F61" s="20">
        <v>0.46</v>
      </c>
      <c r="G61" s="20"/>
      <c r="H61" s="151" t="s">
        <v>252</v>
      </c>
      <c r="J61" s="152"/>
      <c r="K61" s="153"/>
      <c r="M61" s="95"/>
    </row>
    <row r="62" spans="2:13" ht="15">
      <c r="B62" s="17" t="s">
        <v>161</v>
      </c>
      <c r="C62" s="17" t="s">
        <v>84</v>
      </c>
      <c r="D62" s="18">
        <v>38956</v>
      </c>
      <c r="E62" s="19">
        <v>922.56</v>
      </c>
      <c r="F62" s="20">
        <v>0.46</v>
      </c>
      <c r="G62" s="20"/>
      <c r="H62" s="151" t="s">
        <v>162</v>
      </c>
      <c r="J62" s="152"/>
      <c r="K62" s="153"/>
      <c r="M62" s="95"/>
    </row>
    <row r="63" spans="2:13" ht="15">
      <c r="B63" s="17" t="s">
        <v>412</v>
      </c>
      <c r="C63" s="17" t="s">
        <v>93</v>
      </c>
      <c r="D63" s="18">
        <v>161381</v>
      </c>
      <c r="E63" s="19">
        <v>900.43</v>
      </c>
      <c r="F63" s="20">
        <v>0.45</v>
      </c>
      <c r="G63" s="20"/>
      <c r="H63" s="151" t="s">
        <v>413</v>
      </c>
      <c r="J63" s="152"/>
      <c r="K63" s="153"/>
      <c r="M63" s="95"/>
    </row>
    <row r="64" spans="2:13" ht="15">
      <c r="B64" s="17" t="s">
        <v>102</v>
      </c>
      <c r="C64" s="17" t="s">
        <v>93</v>
      </c>
      <c r="D64" s="18">
        <v>44446</v>
      </c>
      <c r="E64" s="19">
        <v>785.65</v>
      </c>
      <c r="F64" s="20">
        <v>0.39</v>
      </c>
      <c r="G64" s="20"/>
      <c r="H64" s="151" t="s">
        <v>103</v>
      </c>
      <c r="J64" s="152"/>
      <c r="K64" s="153"/>
      <c r="M64" s="95"/>
    </row>
    <row r="65" spans="2:13" ht="15">
      <c r="B65" s="17" t="s">
        <v>274</v>
      </c>
      <c r="C65" s="17" t="s">
        <v>96</v>
      </c>
      <c r="D65" s="18">
        <v>150789</v>
      </c>
      <c r="E65" s="19">
        <v>758.85</v>
      </c>
      <c r="F65" s="20">
        <v>0.38</v>
      </c>
      <c r="G65" s="20"/>
      <c r="H65" s="151" t="s">
        <v>275</v>
      </c>
      <c r="J65" s="152"/>
      <c r="K65" s="153"/>
      <c r="M65" s="95"/>
    </row>
    <row r="66" spans="2:13" ht="15">
      <c r="B66" s="17" t="s">
        <v>330</v>
      </c>
      <c r="C66" s="17" t="s">
        <v>21</v>
      </c>
      <c r="D66" s="18">
        <v>154978</v>
      </c>
      <c r="E66" s="19">
        <v>758.46</v>
      </c>
      <c r="F66" s="20">
        <v>0.38</v>
      </c>
      <c r="G66" s="20"/>
      <c r="H66" s="151" t="s">
        <v>537</v>
      </c>
      <c r="J66" s="152"/>
      <c r="K66" s="153"/>
      <c r="M66" s="95"/>
    </row>
    <row r="67" spans="2:13" ht="15">
      <c r="B67" s="17" t="s">
        <v>228</v>
      </c>
      <c r="C67" s="17" t="s">
        <v>14</v>
      </c>
      <c r="D67" s="18">
        <v>265229</v>
      </c>
      <c r="E67" s="19">
        <v>714.39</v>
      </c>
      <c r="F67" s="20">
        <v>0.35</v>
      </c>
      <c r="G67" s="20"/>
      <c r="H67" s="151" t="s">
        <v>577</v>
      </c>
      <c r="J67" s="152"/>
      <c r="K67" s="153"/>
      <c r="M67" s="95"/>
    </row>
    <row r="68" spans="2:13" ht="15">
      <c r="B68" s="17" t="s">
        <v>341</v>
      </c>
      <c r="C68" s="17" t="s">
        <v>23</v>
      </c>
      <c r="D68" s="18">
        <v>391178</v>
      </c>
      <c r="E68" s="19">
        <v>602.02</v>
      </c>
      <c r="F68" s="20">
        <v>0.3</v>
      </c>
      <c r="G68" s="20"/>
      <c r="H68" s="151" t="s">
        <v>616</v>
      </c>
      <c r="J68" s="152"/>
      <c r="K68" s="153"/>
      <c r="M68" s="95"/>
    </row>
    <row r="69" spans="2:13" ht="15">
      <c r="B69" s="17" t="s">
        <v>197</v>
      </c>
      <c r="C69" s="17" t="s">
        <v>67</v>
      </c>
      <c r="D69" s="18">
        <v>74364</v>
      </c>
      <c r="E69" s="19">
        <v>599.78</v>
      </c>
      <c r="F69" s="20">
        <v>0.3</v>
      </c>
      <c r="G69" s="20"/>
      <c r="H69" s="151" t="s">
        <v>198</v>
      </c>
      <c r="J69" s="152"/>
      <c r="K69" s="153"/>
      <c r="M69" s="95"/>
    </row>
    <row r="70" spans="2:13" ht="15">
      <c r="B70" s="17" t="s">
        <v>43</v>
      </c>
      <c r="C70" s="17" t="s">
        <v>11</v>
      </c>
      <c r="D70" s="18">
        <v>80183</v>
      </c>
      <c r="E70" s="19">
        <v>587.46</v>
      </c>
      <c r="F70" s="20">
        <v>0.29</v>
      </c>
      <c r="G70" s="20"/>
      <c r="H70" s="151" t="s">
        <v>44</v>
      </c>
      <c r="J70" s="152"/>
      <c r="K70" s="153"/>
      <c r="M70" s="95"/>
    </row>
    <row r="71" spans="2:13" ht="15">
      <c r="B71" s="17" t="s">
        <v>617</v>
      </c>
      <c r="C71" s="17" t="s">
        <v>87</v>
      </c>
      <c r="D71" s="18">
        <v>30221</v>
      </c>
      <c r="E71" s="19">
        <v>586.89</v>
      </c>
      <c r="F71" s="20">
        <v>0.29</v>
      </c>
      <c r="G71" s="20"/>
      <c r="H71" s="151" t="s">
        <v>618</v>
      </c>
      <c r="J71" s="152"/>
      <c r="K71" s="153"/>
      <c r="M71" s="95"/>
    </row>
    <row r="72" spans="2:13" ht="15">
      <c r="B72" s="17" t="s">
        <v>220</v>
      </c>
      <c r="C72" s="17" t="s">
        <v>96</v>
      </c>
      <c r="D72" s="18">
        <v>369397</v>
      </c>
      <c r="E72" s="19">
        <v>574.97</v>
      </c>
      <c r="F72" s="20">
        <v>0.28</v>
      </c>
      <c r="G72" s="20"/>
      <c r="H72" s="151" t="s">
        <v>221</v>
      </c>
      <c r="J72" s="152"/>
      <c r="K72" s="153"/>
      <c r="M72" s="95"/>
    </row>
    <row r="73" spans="2:13" ht="15">
      <c r="B73" s="17" t="s">
        <v>70</v>
      </c>
      <c r="C73" s="17" t="s">
        <v>30</v>
      </c>
      <c r="D73" s="18">
        <v>13100</v>
      </c>
      <c r="E73" s="19">
        <v>562.7</v>
      </c>
      <c r="F73" s="20">
        <v>0.28</v>
      </c>
      <c r="G73" s="20"/>
      <c r="H73" s="151" t="s">
        <v>71</v>
      </c>
      <c r="J73" s="152"/>
      <c r="K73" s="153"/>
      <c r="M73" s="95"/>
    </row>
    <row r="74" spans="2:13" ht="15">
      <c r="B74" s="17" t="s">
        <v>108</v>
      </c>
      <c r="C74" s="17" t="s">
        <v>35</v>
      </c>
      <c r="D74" s="18">
        <v>484000</v>
      </c>
      <c r="E74" s="19">
        <v>549.58</v>
      </c>
      <c r="F74" s="20">
        <v>0.27</v>
      </c>
      <c r="G74" s="20"/>
      <c r="H74" s="151" t="s">
        <v>109</v>
      </c>
      <c r="J74" s="152"/>
      <c r="K74" s="153"/>
      <c r="M74" s="95"/>
    </row>
    <row r="75" spans="2:13" ht="15">
      <c r="B75" s="17" t="s">
        <v>114</v>
      </c>
      <c r="C75" s="17" t="s">
        <v>30</v>
      </c>
      <c r="D75" s="18">
        <v>12200</v>
      </c>
      <c r="E75" s="19">
        <v>537.05</v>
      </c>
      <c r="F75" s="20">
        <v>0.27</v>
      </c>
      <c r="G75" s="20"/>
      <c r="H75" s="151" t="s">
        <v>115</v>
      </c>
      <c r="J75" s="152"/>
      <c r="K75" s="153"/>
      <c r="M75" s="95"/>
    </row>
    <row r="76" spans="2:13" ht="15">
      <c r="B76" s="17" t="s">
        <v>226</v>
      </c>
      <c r="C76" s="17" t="s">
        <v>35</v>
      </c>
      <c r="D76" s="18">
        <v>82523</v>
      </c>
      <c r="E76" s="19">
        <v>521.09</v>
      </c>
      <c r="F76" s="20">
        <v>0.26</v>
      </c>
      <c r="G76" s="20"/>
      <c r="H76" s="151" t="s">
        <v>227</v>
      </c>
      <c r="J76" s="152"/>
      <c r="K76" s="153"/>
      <c r="M76" s="95"/>
    </row>
    <row r="77" spans="2:13" ht="15">
      <c r="B77" s="17" t="s">
        <v>380</v>
      </c>
      <c r="C77" s="17" t="s">
        <v>21</v>
      </c>
      <c r="D77" s="18">
        <v>16650</v>
      </c>
      <c r="E77" s="19">
        <v>512.81</v>
      </c>
      <c r="F77" s="20">
        <v>0.25</v>
      </c>
      <c r="G77" s="20"/>
      <c r="H77" s="151" t="s">
        <v>381</v>
      </c>
      <c r="J77" s="152"/>
      <c r="K77" s="153"/>
      <c r="M77" s="95"/>
    </row>
    <row r="78" spans="2:13" ht="15">
      <c r="B78" s="17" t="s">
        <v>619</v>
      </c>
      <c r="C78" s="17" t="s">
        <v>416</v>
      </c>
      <c r="D78" s="18">
        <v>148740</v>
      </c>
      <c r="E78" s="19">
        <v>497.16</v>
      </c>
      <c r="F78" s="20">
        <v>0.25</v>
      </c>
      <c r="G78" s="20"/>
      <c r="H78" s="151" t="s">
        <v>620</v>
      </c>
      <c r="J78" s="152"/>
      <c r="K78" s="153"/>
      <c r="M78" s="95"/>
    </row>
    <row r="79" spans="2:13" ht="15">
      <c r="B79" s="17" t="s">
        <v>280</v>
      </c>
      <c r="C79" s="17" t="s">
        <v>67</v>
      </c>
      <c r="D79" s="18">
        <v>397571</v>
      </c>
      <c r="E79" s="19">
        <v>466.15</v>
      </c>
      <c r="F79" s="20">
        <v>0.23</v>
      </c>
      <c r="G79" s="20"/>
      <c r="H79" s="151" t="s">
        <v>281</v>
      </c>
      <c r="J79" s="152"/>
      <c r="K79" s="153"/>
      <c r="M79" s="95"/>
    </row>
    <row r="80" spans="2:13" ht="15">
      <c r="B80" s="17" t="s">
        <v>154</v>
      </c>
      <c r="C80" s="17" t="s">
        <v>30</v>
      </c>
      <c r="D80" s="18">
        <v>132670</v>
      </c>
      <c r="E80" s="19">
        <v>445.24</v>
      </c>
      <c r="F80" s="20">
        <v>0.22</v>
      </c>
      <c r="G80" s="20"/>
      <c r="H80" s="151" t="s">
        <v>155</v>
      </c>
      <c r="J80" s="152"/>
      <c r="K80" s="153"/>
      <c r="M80" s="95"/>
    </row>
    <row r="81" spans="2:13" ht="15">
      <c r="B81" s="17" t="s">
        <v>621</v>
      </c>
      <c r="C81" s="17" t="s">
        <v>622</v>
      </c>
      <c r="D81" s="18">
        <v>98960</v>
      </c>
      <c r="E81" s="19">
        <v>431.47</v>
      </c>
      <c r="F81" s="20">
        <v>0.21</v>
      </c>
      <c r="G81" s="20"/>
      <c r="H81" s="151" t="s">
        <v>623</v>
      </c>
      <c r="J81" s="152"/>
      <c r="K81" s="153"/>
      <c r="M81" s="95"/>
    </row>
    <row r="82" spans="2:13" ht="15">
      <c r="B82" s="17" t="s">
        <v>203</v>
      </c>
      <c r="C82" s="17" t="s">
        <v>58</v>
      </c>
      <c r="D82" s="18">
        <v>14725</v>
      </c>
      <c r="E82" s="19">
        <v>245.02</v>
      </c>
      <c r="F82" s="20">
        <v>0.12</v>
      </c>
      <c r="G82" s="20"/>
      <c r="H82" s="151" t="s">
        <v>204</v>
      </c>
      <c r="J82" s="152"/>
      <c r="K82" s="153"/>
      <c r="M82" s="95"/>
    </row>
    <row r="83" spans="2:13" ht="15">
      <c r="B83" s="17" t="s">
        <v>624</v>
      </c>
      <c r="C83" s="17" t="s">
        <v>75</v>
      </c>
      <c r="D83" s="18">
        <v>14023</v>
      </c>
      <c r="E83" s="19">
        <v>227.83</v>
      </c>
      <c r="F83" s="20">
        <v>0.11</v>
      </c>
      <c r="G83" s="20"/>
      <c r="H83" s="151" t="s">
        <v>625</v>
      </c>
      <c r="J83" s="152"/>
      <c r="K83" s="153"/>
      <c r="M83" s="95"/>
    </row>
    <row r="84" spans="2:13" ht="15">
      <c r="B84" s="17" t="s">
        <v>36</v>
      </c>
      <c r="C84" s="17" t="s">
        <v>14</v>
      </c>
      <c r="D84" s="18">
        <v>59400</v>
      </c>
      <c r="E84" s="19">
        <v>213.45</v>
      </c>
      <c r="F84" s="20">
        <v>0.11</v>
      </c>
      <c r="G84" s="20"/>
      <c r="H84" s="151" t="s">
        <v>37</v>
      </c>
      <c r="J84" s="152"/>
      <c r="K84" s="153"/>
      <c r="M84" s="95"/>
    </row>
    <row r="85" spans="2:13" ht="15">
      <c r="B85" s="17" t="s">
        <v>626</v>
      </c>
      <c r="C85" s="17" t="s">
        <v>75</v>
      </c>
      <c r="D85" s="18">
        <v>44011</v>
      </c>
      <c r="E85" s="19">
        <v>152.17</v>
      </c>
      <c r="F85" s="20">
        <v>0.08</v>
      </c>
      <c r="G85" s="20"/>
      <c r="H85" s="151" t="s">
        <v>627</v>
      </c>
      <c r="J85" s="152"/>
      <c r="K85" s="153"/>
      <c r="M85" s="95"/>
    </row>
    <row r="86" spans="2:13" ht="15">
      <c r="B86" s="17" t="s">
        <v>209</v>
      </c>
      <c r="C86" s="17" t="s">
        <v>41</v>
      </c>
      <c r="D86" s="18">
        <v>4750</v>
      </c>
      <c r="E86" s="19">
        <v>133.93</v>
      </c>
      <c r="F86" s="20">
        <v>0.07</v>
      </c>
      <c r="G86" s="20"/>
      <c r="H86" s="151" t="s">
        <v>210</v>
      </c>
      <c r="J86" s="152"/>
      <c r="K86" s="153"/>
      <c r="M86" s="95"/>
    </row>
    <row r="87" spans="2:13" ht="15">
      <c r="B87" s="17" t="s">
        <v>414</v>
      </c>
      <c r="C87" s="17" t="s">
        <v>23</v>
      </c>
      <c r="D87" s="18">
        <v>10800</v>
      </c>
      <c r="E87" s="19">
        <v>101.02</v>
      </c>
      <c r="F87" s="20">
        <v>0.05</v>
      </c>
      <c r="G87" s="20"/>
      <c r="H87" s="151" t="s">
        <v>415</v>
      </c>
      <c r="J87" s="152"/>
      <c r="K87" s="153"/>
      <c r="M87" s="95"/>
    </row>
    <row r="88" spans="2:13" ht="15">
      <c r="B88" s="17" t="s">
        <v>17</v>
      </c>
      <c r="C88" s="17" t="s">
        <v>18</v>
      </c>
      <c r="D88" s="18">
        <v>23935</v>
      </c>
      <c r="E88" s="19">
        <v>94.77</v>
      </c>
      <c r="F88" s="20">
        <v>0.05</v>
      </c>
      <c r="G88" s="20"/>
      <c r="H88" s="151" t="s">
        <v>628</v>
      </c>
      <c r="J88" s="152"/>
      <c r="K88" s="153"/>
      <c r="M88" s="95"/>
    </row>
    <row r="89" spans="2:13" ht="15">
      <c r="B89" s="17" t="s">
        <v>185</v>
      </c>
      <c r="C89" s="17" t="s">
        <v>30</v>
      </c>
      <c r="D89" s="18">
        <v>17250</v>
      </c>
      <c r="E89" s="19">
        <v>76.25</v>
      </c>
      <c r="F89" s="20">
        <v>0.04</v>
      </c>
      <c r="G89" s="20"/>
      <c r="H89" s="151" t="s">
        <v>186</v>
      </c>
      <c r="J89" s="152"/>
      <c r="K89" s="153"/>
      <c r="M89" s="95"/>
    </row>
    <row r="90" spans="2:13" ht="15">
      <c r="B90" s="17" t="s">
        <v>629</v>
      </c>
      <c r="C90" s="17" t="s">
        <v>81</v>
      </c>
      <c r="D90" s="18">
        <v>2625</v>
      </c>
      <c r="E90" s="19">
        <v>66.57</v>
      </c>
      <c r="F90" s="20">
        <v>0.03</v>
      </c>
      <c r="G90" s="20"/>
      <c r="H90" s="151" t="s">
        <v>630</v>
      </c>
      <c r="J90" s="152"/>
      <c r="K90" s="153"/>
      <c r="M90" s="95"/>
    </row>
    <row r="91" spans="2:13" ht="15">
      <c r="B91" s="17" t="s">
        <v>271</v>
      </c>
      <c r="C91" s="17" t="s">
        <v>55</v>
      </c>
      <c r="D91" s="18">
        <v>3000</v>
      </c>
      <c r="E91" s="19">
        <v>44.98</v>
      </c>
      <c r="F91" s="20">
        <v>0.02</v>
      </c>
      <c r="G91" s="20"/>
      <c r="H91" s="151" t="s">
        <v>631</v>
      </c>
      <c r="J91" s="152"/>
      <c r="K91" s="153"/>
      <c r="M91" s="95"/>
    </row>
    <row r="92" spans="2:9" s="25" customFormat="1" ht="15">
      <c r="B92" s="15" t="s">
        <v>286</v>
      </c>
      <c r="C92" s="15"/>
      <c r="D92" s="22"/>
      <c r="E92" s="98">
        <f>SUM(E10:E91)</f>
        <v>134987.4</v>
      </c>
      <c r="F92" s="98">
        <f>SUM(F10:F91)</f>
        <v>66.81999999999998</v>
      </c>
      <c r="G92" s="101"/>
      <c r="H92" s="24"/>
      <c r="I92" s="154"/>
    </row>
    <row r="93" spans="2:8" ht="15">
      <c r="B93" s="15" t="s">
        <v>417</v>
      </c>
      <c r="C93" s="17"/>
      <c r="D93" s="18"/>
      <c r="E93" s="86"/>
      <c r="F93" s="91"/>
      <c r="G93" s="91"/>
      <c r="H93" s="27"/>
    </row>
    <row r="94" spans="2:8" ht="15">
      <c r="B94" s="15" t="s">
        <v>418</v>
      </c>
      <c r="C94" s="17"/>
      <c r="D94" s="18"/>
      <c r="E94" s="86"/>
      <c r="F94" s="91"/>
      <c r="G94" s="91"/>
      <c r="H94" s="27"/>
    </row>
    <row r="95" spans="2:10" ht="15">
      <c r="B95" s="15" t="s">
        <v>9</v>
      </c>
      <c r="C95" s="11"/>
      <c r="D95" s="28"/>
      <c r="E95" s="13"/>
      <c r="F95" s="14"/>
      <c r="G95" s="14"/>
      <c r="H95" s="29"/>
      <c r="J95" s="151"/>
    </row>
    <row r="96" spans="2:10" ht="15">
      <c r="B96" s="17" t="s">
        <v>289</v>
      </c>
      <c r="C96" s="61" t="s">
        <v>419</v>
      </c>
      <c r="D96" s="30">
        <v>250</v>
      </c>
      <c r="E96" s="19">
        <v>2747.42</v>
      </c>
      <c r="F96" s="20">
        <v>1.36</v>
      </c>
      <c r="G96" s="21">
        <v>5.125</v>
      </c>
      <c r="H96" s="31" t="s">
        <v>420</v>
      </c>
      <c r="J96" s="151"/>
    </row>
    <row r="97" spans="2:10" ht="15">
      <c r="B97" s="17" t="s">
        <v>421</v>
      </c>
      <c r="C97" s="61" t="s">
        <v>419</v>
      </c>
      <c r="D97" s="30">
        <v>250</v>
      </c>
      <c r="E97" s="19">
        <v>2680.2</v>
      </c>
      <c r="F97" s="20">
        <v>1.33</v>
      </c>
      <c r="G97" s="21">
        <v>4.96</v>
      </c>
      <c r="H97" s="31" t="s">
        <v>422</v>
      </c>
      <c r="J97" s="151"/>
    </row>
    <row r="98" spans="2:10" ht="15">
      <c r="B98" s="17" t="s">
        <v>423</v>
      </c>
      <c r="C98" s="61" t="s">
        <v>419</v>
      </c>
      <c r="D98" s="30">
        <v>250</v>
      </c>
      <c r="E98" s="19">
        <v>2663.4</v>
      </c>
      <c r="F98" s="20">
        <v>1.32</v>
      </c>
      <c r="G98" s="21">
        <v>3.8098</v>
      </c>
      <c r="H98" s="31" t="s">
        <v>424</v>
      </c>
      <c r="J98" s="151"/>
    </row>
    <row r="99" spans="2:10" ht="15">
      <c r="B99" s="17" t="s">
        <v>425</v>
      </c>
      <c r="C99" s="61" t="s">
        <v>419</v>
      </c>
      <c r="D99" s="30">
        <v>150</v>
      </c>
      <c r="E99" s="19">
        <v>1572.47</v>
      </c>
      <c r="F99" s="20">
        <v>0.78</v>
      </c>
      <c r="G99" s="21">
        <v>4.375</v>
      </c>
      <c r="H99" s="31" t="s">
        <v>426</v>
      </c>
      <c r="J99" s="151"/>
    </row>
    <row r="100" spans="2:8" s="25" customFormat="1" ht="15">
      <c r="B100" s="15" t="s">
        <v>286</v>
      </c>
      <c r="C100" s="32"/>
      <c r="D100" s="22"/>
      <c r="E100" s="98">
        <f>SUM(E95:E99)</f>
        <v>9663.49</v>
      </c>
      <c r="F100" s="98">
        <f>SUM(F95:F99)</f>
        <v>4.790000000000001</v>
      </c>
      <c r="G100" s="101"/>
      <c r="H100" s="24"/>
    </row>
    <row r="101" spans="2:8" s="25" customFormat="1" ht="15">
      <c r="B101" s="15" t="s">
        <v>291</v>
      </c>
      <c r="C101" s="15"/>
      <c r="D101" s="22"/>
      <c r="E101" s="100"/>
      <c r="F101" s="155"/>
      <c r="G101" s="101"/>
      <c r="H101" s="33"/>
    </row>
    <row r="102" spans="2:9" s="25" customFormat="1" ht="15">
      <c r="B102" s="17" t="s">
        <v>632</v>
      </c>
      <c r="C102" s="17" t="s">
        <v>16</v>
      </c>
      <c r="D102" s="18">
        <v>20001000</v>
      </c>
      <c r="E102" s="102">
        <v>20048.2</v>
      </c>
      <c r="F102" s="156">
        <v>9.92</v>
      </c>
      <c r="G102" s="21">
        <v>5.6665</v>
      </c>
      <c r="H102" s="33" t="s">
        <v>427</v>
      </c>
      <c r="I102" s="4"/>
    </row>
    <row r="103" spans="2:9" s="25" customFormat="1" ht="15">
      <c r="B103" s="17" t="s">
        <v>633</v>
      </c>
      <c r="C103" s="17" t="s">
        <v>16</v>
      </c>
      <c r="D103" s="18">
        <v>17500000</v>
      </c>
      <c r="E103" s="102">
        <v>18275.04</v>
      </c>
      <c r="F103" s="156">
        <v>9.04</v>
      </c>
      <c r="G103" s="21">
        <v>5.38</v>
      </c>
      <c r="H103" s="33" t="s">
        <v>428</v>
      </c>
      <c r="I103" s="4"/>
    </row>
    <row r="104" spans="2:9" s="25" customFormat="1" ht="15">
      <c r="B104" s="17" t="s">
        <v>634</v>
      </c>
      <c r="C104" s="17" t="s">
        <v>16</v>
      </c>
      <c r="D104" s="18">
        <v>7500000</v>
      </c>
      <c r="E104" s="102">
        <v>7485.49</v>
      </c>
      <c r="F104" s="156">
        <v>3.7</v>
      </c>
      <c r="G104" s="21">
        <v>5.8413</v>
      </c>
      <c r="H104" s="33" t="s">
        <v>429</v>
      </c>
      <c r="I104" s="4"/>
    </row>
    <row r="105" spans="2:9" s="25" customFormat="1" ht="15">
      <c r="B105" s="17" t="s">
        <v>635</v>
      </c>
      <c r="C105" s="17" t="s">
        <v>16</v>
      </c>
      <c r="D105" s="18">
        <v>5000000</v>
      </c>
      <c r="E105" s="102">
        <v>5064.78</v>
      </c>
      <c r="F105" s="156">
        <v>2.51</v>
      </c>
      <c r="G105" s="21">
        <v>6.0107</v>
      </c>
      <c r="H105" s="33" t="s">
        <v>636</v>
      </c>
      <c r="I105" s="4"/>
    </row>
    <row r="106" spans="2:8" s="25" customFormat="1" ht="15">
      <c r="B106" s="15" t="s">
        <v>286</v>
      </c>
      <c r="C106" s="15"/>
      <c r="D106" s="22"/>
      <c r="E106" s="103">
        <f>SUM(E102:E105)</f>
        <v>50873.51</v>
      </c>
      <c r="F106" s="103">
        <f>SUM(F102:F105)</f>
        <v>25.17</v>
      </c>
      <c r="G106" s="101"/>
      <c r="H106" s="33"/>
    </row>
    <row r="107" spans="2:8" s="25" customFormat="1" ht="15">
      <c r="B107" s="15" t="s">
        <v>287</v>
      </c>
      <c r="C107" s="15"/>
      <c r="D107" s="22"/>
      <c r="E107" s="100"/>
      <c r="F107" s="155"/>
      <c r="G107" s="101"/>
      <c r="H107" s="33"/>
    </row>
    <row r="108" spans="2:8" s="25" customFormat="1" ht="15">
      <c r="B108" s="15" t="s">
        <v>430</v>
      </c>
      <c r="C108" s="15"/>
      <c r="D108" s="22"/>
      <c r="E108" s="100"/>
      <c r="F108" s="155"/>
      <c r="G108" s="101"/>
      <c r="H108" s="33"/>
    </row>
    <row r="109" spans="2:10" ht="15">
      <c r="B109" s="17" t="s">
        <v>199</v>
      </c>
      <c r="C109" s="17" t="s">
        <v>99</v>
      </c>
      <c r="D109" s="18">
        <v>1000</v>
      </c>
      <c r="E109" s="102">
        <v>4920.71</v>
      </c>
      <c r="F109" s="156">
        <v>2.43</v>
      </c>
      <c r="G109" s="21">
        <v>4.262</v>
      </c>
      <c r="H109" s="33" t="s">
        <v>290</v>
      </c>
      <c r="J109" s="25"/>
    </row>
    <row r="110" spans="2:8" s="25" customFormat="1" ht="15">
      <c r="B110" s="15" t="s">
        <v>286</v>
      </c>
      <c r="C110" s="15"/>
      <c r="D110" s="22"/>
      <c r="E110" s="103">
        <f>SUM(E109)</f>
        <v>4920.71</v>
      </c>
      <c r="F110" s="103">
        <f>SUM(F109)</f>
        <v>2.43</v>
      </c>
      <c r="G110" s="101"/>
      <c r="H110" s="33"/>
    </row>
    <row r="111" spans="2:8" ht="15">
      <c r="B111" s="15" t="s">
        <v>296</v>
      </c>
      <c r="C111" s="17"/>
      <c r="D111" s="18"/>
      <c r="E111" s="86"/>
      <c r="F111" s="91"/>
      <c r="G111" s="91"/>
      <c r="H111" s="27"/>
    </row>
    <row r="112" spans="2:9" ht="15">
      <c r="B112" s="15" t="s">
        <v>297</v>
      </c>
      <c r="C112" s="15"/>
      <c r="D112" s="22"/>
      <c r="E112" s="102">
        <v>64.67</v>
      </c>
      <c r="F112" s="86">
        <v>0.03</v>
      </c>
      <c r="G112" s="86"/>
      <c r="H112" s="34"/>
      <c r="I112" s="157"/>
    </row>
    <row r="113" spans="2:10" ht="15">
      <c r="B113" s="35" t="s">
        <v>298</v>
      </c>
      <c r="C113" s="17"/>
      <c r="D113" s="106"/>
      <c r="E113" s="86">
        <v>1179.68</v>
      </c>
      <c r="F113" s="86">
        <v>0.58</v>
      </c>
      <c r="G113" s="86"/>
      <c r="H113" s="27"/>
      <c r="I113" s="158"/>
      <c r="J113" s="159"/>
    </row>
    <row r="114" spans="2:10" ht="15">
      <c r="B114" s="15" t="s">
        <v>299</v>
      </c>
      <c r="C114" s="17"/>
      <c r="D114" s="36"/>
      <c r="E114" s="26">
        <v>418.28</v>
      </c>
      <c r="F114" s="86">
        <v>0.18</v>
      </c>
      <c r="G114" s="86"/>
      <c r="H114" s="27"/>
      <c r="I114" s="159"/>
      <c r="J114" s="159"/>
    </row>
    <row r="115" spans="2:9" s="25" customFormat="1" ht="15">
      <c r="B115" s="37" t="s">
        <v>300</v>
      </c>
      <c r="C115" s="37"/>
      <c r="D115" s="38"/>
      <c r="E115" s="23">
        <f>E92+E100+E113+E114++E112+E106+E110</f>
        <v>202107.74</v>
      </c>
      <c r="F115" s="23">
        <f>F92+F100+F113+F114++F112+F106+F110</f>
        <v>100</v>
      </c>
      <c r="G115" s="39"/>
      <c r="H115" s="40"/>
      <c r="I115" s="154"/>
    </row>
    <row r="116" spans="2:8" s="25" customFormat="1" ht="15">
      <c r="B116" s="41" t="s">
        <v>431</v>
      </c>
      <c r="C116" s="42"/>
      <c r="D116" s="43"/>
      <c r="E116" s="44"/>
      <c r="F116" s="44"/>
      <c r="G116" s="44"/>
      <c r="H116" s="45"/>
    </row>
    <row r="117" spans="2:8" ht="15">
      <c r="B117" s="117" t="s">
        <v>302</v>
      </c>
      <c r="C117" s="118"/>
      <c r="D117" s="118"/>
      <c r="E117" s="118"/>
      <c r="F117" s="118"/>
      <c r="G117" s="118"/>
      <c r="H117" s="6"/>
    </row>
    <row r="118" spans="2:8" ht="15">
      <c r="B118" s="117" t="s">
        <v>304</v>
      </c>
      <c r="C118" s="118"/>
      <c r="D118" s="118"/>
      <c r="E118" s="118"/>
      <c r="F118" s="118"/>
      <c r="G118" s="118"/>
      <c r="H118" s="6"/>
    </row>
    <row r="119" spans="6:10" ht="15">
      <c r="F119" s="118"/>
      <c r="G119" s="118"/>
      <c r="H119" s="6"/>
      <c r="J119" s="160"/>
    </row>
    <row r="120" spans="2:10" ht="15">
      <c r="B120" s="318" t="s">
        <v>305</v>
      </c>
      <c r="C120" s="319"/>
      <c r="D120" s="320"/>
      <c r="E120" s="320"/>
      <c r="F120" s="319"/>
      <c r="G120" s="319"/>
      <c r="H120" s="6"/>
      <c r="J120" s="160"/>
    </row>
    <row r="121" spans="2:10" s="150" customFormat="1" ht="14.25" customHeight="1">
      <c r="B121" s="210" t="s">
        <v>663</v>
      </c>
      <c r="C121" s="230"/>
      <c r="D121" s="230"/>
      <c r="E121" s="230"/>
      <c r="F121" s="230"/>
      <c r="G121" s="230"/>
      <c r="H121" s="212"/>
      <c r="J121" s="321"/>
    </row>
    <row r="122" spans="2:10" s="150" customFormat="1" ht="15">
      <c r="B122" s="213" t="s">
        <v>307</v>
      </c>
      <c r="C122" s="233"/>
      <c r="D122" s="233"/>
      <c r="E122" s="233"/>
      <c r="F122" s="233"/>
      <c r="G122" s="233"/>
      <c r="H122" s="215"/>
      <c r="J122" s="321"/>
    </row>
    <row r="123" spans="2:10" ht="15">
      <c r="B123" s="322" t="s">
        <v>308</v>
      </c>
      <c r="C123" s="323"/>
      <c r="D123" s="323"/>
      <c r="E123" s="323"/>
      <c r="F123" s="323"/>
      <c r="G123" s="319"/>
      <c r="H123" s="6"/>
      <c r="J123" s="160"/>
    </row>
    <row r="124" spans="2:10" ht="15">
      <c r="B124" s="324" t="s">
        <v>698</v>
      </c>
      <c r="C124" s="325" t="s">
        <v>665</v>
      </c>
      <c r="D124" s="326"/>
      <c r="E124" s="325" t="s">
        <v>666</v>
      </c>
      <c r="F124" s="326"/>
      <c r="G124" s="326"/>
      <c r="H124" s="327"/>
      <c r="J124" s="160"/>
    </row>
    <row r="125" spans="2:10" ht="15">
      <c r="B125" s="328" t="s">
        <v>699</v>
      </c>
      <c r="C125" s="329">
        <v>18.519</v>
      </c>
      <c r="D125" s="329"/>
      <c r="E125" s="330"/>
      <c r="F125" s="329">
        <v>17.747</v>
      </c>
      <c r="G125" s="329"/>
      <c r="H125" s="331"/>
      <c r="J125" s="160"/>
    </row>
    <row r="126" spans="2:10" ht="15">
      <c r="B126" s="332" t="s">
        <v>700</v>
      </c>
      <c r="C126" s="329">
        <v>31.104</v>
      </c>
      <c r="D126" s="329"/>
      <c r="E126" s="330"/>
      <c r="F126" s="329">
        <v>30.716</v>
      </c>
      <c r="G126" s="329"/>
      <c r="H126" s="331"/>
      <c r="J126" s="160"/>
    </row>
    <row r="127" spans="2:10" ht="15">
      <c r="B127" s="332" t="s">
        <v>701</v>
      </c>
      <c r="C127" s="329">
        <v>20.736</v>
      </c>
      <c r="D127" s="329"/>
      <c r="E127" s="330"/>
      <c r="F127" s="329">
        <v>20.017</v>
      </c>
      <c r="G127" s="329"/>
      <c r="H127" s="331"/>
      <c r="J127" s="160"/>
    </row>
    <row r="128" spans="2:10" ht="15">
      <c r="B128" s="332" t="s">
        <v>702</v>
      </c>
      <c r="C128" s="329">
        <v>34.243</v>
      </c>
      <c r="D128" s="329"/>
      <c r="E128" s="330"/>
      <c r="F128" s="329">
        <v>34.05</v>
      </c>
      <c r="G128" s="329"/>
      <c r="H128" s="331"/>
      <c r="J128" s="160"/>
    </row>
    <row r="129" spans="2:10" ht="15">
      <c r="B129" s="333" t="s">
        <v>672</v>
      </c>
      <c r="C129" s="334"/>
      <c r="D129" s="334"/>
      <c r="E129" s="335"/>
      <c r="F129" s="334"/>
      <c r="G129" s="334"/>
      <c r="H129" s="336"/>
      <c r="J129" s="160"/>
    </row>
    <row r="130" spans="2:10" ht="15">
      <c r="B130" s="337" t="s">
        <v>673</v>
      </c>
      <c r="C130" s="334"/>
      <c r="D130" s="334"/>
      <c r="E130" s="334"/>
      <c r="F130" s="334"/>
      <c r="G130" s="334"/>
      <c r="H130" s="338"/>
      <c r="J130" s="160"/>
    </row>
    <row r="131" spans="2:10" ht="15">
      <c r="B131" s="337" t="s">
        <v>674</v>
      </c>
      <c r="C131" s="339"/>
      <c r="D131" s="339"/>
      <c r="E131" s="340"/>
      <c r="F131" s="340"/>
      <c r="G131" s="340"/>
      <c r="H131" s="338"/>
      <c r="J131" s="160"/>
    </row>
    <row r="132" spans="2:10" ht="45">
      <c r="B132" s="54" t="s">
        <v>324</v>
      </c>
      <c r="C132" s="54" t="s">
        <v>325</v>
      </c>
      <c r="D132" s="54" t="s">
        <v>326</v>
      </c>
      <c r="E132" s="54" t="s">
        <v>327</v>
      </c>
      <c r="F132" s="54" t="s">
        <v>328</v>
      </c>
      <c r="G132" s="341"/>
      <c r="H132" s="6"/>
      <c r="J132" s="160"/>
    </row>
    <row r="133" spans="2:10" ht="15">
      <c r="B133" s="342" t="s">
        <v>271</v>
      </c>
      <c r="C133" s="342" t="s">
        <v>329</v>
      </c>
      <c r="D133" s="343">
        <v>1534.3</v>
      </c>
      <c r="E133" s="343">
        <v>1504.4</v>
      </c>
      <c r="F133" s="134">
        <v>9.87102</v>
      </c>
      <c r="G133" s="341"/>
      <c r="H133" s="6"/>
      <c r="J133" s="160"/>
    </row>
    <row r="134" spans="2:10" ht="15">
      <c r="B134" s="342" t="s">
        <v>105</v>
      </c>
      <c r="C134" s="342" t="s">
        <v>329</v>
      </c>
      <c r="D134" s="343">
        <v>1732.25</v>
      </c>
      <c r="E134" s="343">
        <v>1762.15</v>
      </c>
      <c r="F134" s="134">
        <v>3.995882</v>
      </c>
      <c r="G134" s="341"/>
      <c r="H134" s="6"/>
      <c r="J134" s="160"/>
    </row>
    <row r="135" spans="2:10" ht="15">
      <c r="B135" s="342" t="s">
        <v>36</v>
      </c>
      <c r="C135" s="342" t="s">
        <v>329</v>
      </c>
      <c r="D135" s="343">
        <v>361.489394</v>
      </c>
      <c r="E135" s="343">
        <v>361.7</v>
      </c>
      <c r="F135" s="134">
        <v>94.22592300000001</v>
      </c>
      <c r="G135" s="341"/>
      <c r="H135" s="6"/>
      <c r="J135" s="160"/>
    </row>
    <row r="136" spans="2:10" ht="15">
      <c r="B136" s="342" t="s">
        <v>263</v>
      </c>
      <c r="C136" s="342" t="s">
        <v>329</v>
      </c>
      <c r="D136" s="343">
        <v>757.853253</v>
      </c>
      <c r="E136" s="343">
        <v>763.2</v>
      </c>
      <c r="F136" s="134">
        <v>722.54208</v>
      </c>
      <c r="G136" s="341"/>
      <c r="H136" s="6"/>
      <c r="J136" s="160"/>
    </row>
    <row r="137" spans="2:10" ht="15">
      <c r="B137" s="342" t="s">
        <v>414</v>
      </c>
      <c r="C137" s="342" t="s">
        <v>329</v>
      </c>
      <c r="D137" s="343">
        <v>939.45</v>
      </c>
      <c r="E137" s="343">
        <v>939.7</v>
      </c>
      <c r="F137" s="134">
        <v>29.505546000000002</v>
      </c>
      <c r="G137" s="341"/>
      <c r="H137" s="6"/>
      <c r="J137" s="160"/>
    </row>
    <row r="138" spans="2:10" ht="15">
      <c r="B138" s="342" t="s">
        <v>31</v>
      </c>
      <c r="C138" s="342" t="s">
        <v>329</v>
      </c>
      <c r="D138" s="343">
        <v>495.365365</v>
      </c>
      <c r="E138" s="343">
        <v>496.1</v>
      </c>
      <c r="F138" s="134">
        <v>2106.25602</v>
      </c>
      <c r="G138" s="341"/>
      <c r="H138" s="6"/>
      <c r="J138" s="160"/>
    </row>
    <row r="139" spans="2:10" ht="15">
      <c r="B139" s="342" t="s">
        <v>175</v>
      </c>
      <c r="C139" s="342" t="s">
        <v>329</v>
      </c>
      <c r="D139" s="343">
        <v>2148.140097</v>
      </c>
      <c r="E139" s="343">
        <v>2144.1</v>
      </c>
      <c r="F139" s="134">
        <v>339.781863</v>
      </c>
      <c r="G139" s="341"/>
      <c r="H139" s="6"/>
      <c r="J139" s="160"/>
    </row>
    <row r="140" spans="2:10" ht="15">
      <c r="B140" s="342" t="s">
        <v>97</v>
      </c>
      <c r="C140" s="342" t="s">
        <v>329</v>
      </c>
      <c r="D140" s="343">
        <v>380.348881</v>
      </c>
      <c r="E140" s="343">
        <v>382.85</v>
      </c>
      <c r="F140" s="134">
        <v>1348.0551438999998</v>
      </c>
      <c r="G140" s="341"/>
      <c r="H140" s="6"/>
      <c r="J140" s="160"/>
    </row>
    <row r="141" spans="2:10" ht="15">
      <c r="B141" s="342" t="s">
        <v>10</v>
      </c>
      <c r="C141" s="342" t="s">
        <v>329</v>
      </c>
      <c r="D141" s="343">
        <v>1335.667332</v>
      </c>
      <c r="E141" s="343">
        <v>1315.05</v>
      </c>
      <c r="F141" s="134">
        <v>982.8981839</v>
      </c>
      <c r="G141" s="341"/>
      <c r="H141" s="6"/>
      <c r="J141" s="160"/>
    </row>
    <row r="142" spans="2:10" ht="15">
      <c r="B142" s="342" t="s">
        <v>13</v>
      </c>
      <c r="C142" s="342" t="s">
        <v>329</v>
      </c>
      <c r="D142" s="343">
        <v>2642.790208</v>
      </c>
      <c r="E142" s="343">
        <v>2650.45</v>
      </c>
      <c r="F142" s="134">
        <v>372.2781656</v>
      </c>
      <c r="G142" s="341"/>
      <c r="H142" s="6"/>
      <c r="J142" s="160"/>
    </row>
    <row r="143" spans="2:10" ht="15">
      <c r="B143" s="342" t="s">
        <v>203</v>
      </c>
      <c r="C143" s="342" t="s">
        <v>329</v>
      </c>
      <c r="D143" s="343">
        <v>1649.259703</v>
      </c>
      <c r="E143" s="343">
        <v>1672.85</v>
      </c>
      <c r="F143" s="134">
        <v>61.722750700000006</v>
      </c>
      <c r="G143" s="341"/>
      <c r="H143" s="6"/>
      <c r="J143" s="160"/>
    </row>
    <row r="144" spans="2:10" ht="15">
      <c r="B144" s="342" t="s">
        <v>63</v>
      </c>
      <c r="C144" s="342" t="s">
        <v>329</v>
      </c>
      <c r="D144" s="343">
        <v>916.264954</v>
      </c>
      <c r="E144" s="343">
        <v>916.55</v>
      </c>
      <c r="F144" s="134">
        <v>1053.7935538</v>
      </c>
      <c r="G144" s="341"/>
      <c r="H144" s="6"/>
      <c r="J144" s="160"/>
    </row>
    <row r="145" spans="2:10" ht="15">
      <c r="B145" s="342" t="s">
        <v>88</v>
      </c>
      <c r="C145" s="342" t="s">
        <v>329</v>
      </c>
      <c r="D145" s="343">
        <v>2357.582275</v>
      </c>
      <c r="E145" s="343">
        <v>2402.9</v>
      </c>
      <c r="F145" s="134">
        <v>178.528752</v>
      </c>
      <c r="G145" s="341"/>
      <c r="H145" s="6"/>
      <c r="J145" s="160"/>
    </row>
    <row r="146" spans="2:10" ht="15">
      <c r="B146" s="342" t="s">
        <v>48</v>
      </c>
      <c r="C146" s="342" t="s">
        <v>329</v>
      </c>
      <c r="D146" s="343">
        <v>7311.426909</v>
      </c>
      <c r="E146" s="343">
        <v>7304.75</v>
      </c>
      <c r="F146" s="134">
        <v>435.28042409999995</v>
      </c>
      <c r="G146" s="341"/>
      <c r="H146" s="6"/>
      <c r="J146" s="160"/>
    </row>
    <row r="147" spans="2:10" ht="15">
      <c r="B147" s="342" t="s">
        <v>209</v>
      </c>
      <c r="C147" s="342" t="s">
        <v>329</v>
      </c>
      <c r="D147" s="343">
        <v>2831.884211</v>
      </c>
      <c r="E147" s="343">
        <v>2831.7</v>
      </c>
      <c r="F147" s="134">
        <v>30.2945313</v>
      </c>
      <c r="G147" s="341"/>
      <c r="H147" s="6"/>
      <c r="J147" s="160"/>
    </row>
    <row r="148" spans="2:10" ht="15">
      <c r="B148" s="342" t="s">
        <v>185</v>
      </c>
      <c r="C148" s="342" t="s">
        <v>329</v>
      </c>
      <c r="D148" s="343">
        <v>451.01</v>
      </c>
      <c r="E148" s="343">
        <v>444.7</v>
      </c>
      <c r="F148" s="134">
        <v>30.572956299999998</v>
      </c>
      <c r="G148" s="341"/>
      <c r="H148" s="6"/>
      <c r="J148" s="160"/>
    </row>
    <row r="149" spans="2:10" ht="15">
      <c r="B149" s="342" t="s">
        <v>224</v>
      </c>
      <c r="C149" s="342" t="s">
        <v>329</v>
      </c>
      <c r="D149" s="343">
        <v>2311.20731</v>
      </c>
      <c r="E149" s="343">
        <v>2308.25</v>
      </c>
      <c r="F149" s="134">
        <v>297.01348129999997</v>
      </c>
      <c r="G149" s="341"/>
      <c r="H149" s="6"/>
      <c r="J149" s="160"/>
    </row>
    <row r="150" spans="2:10" ht="15">
      <c r="B150" s="342" t="s">
        <v>68</v>
      </c>
      <c r="C150" s="342" t="s">
        <v>329</v>
      </c>
      <c r="D150" s="343">
        <v>676.604549</v>
      </c>
      <c r="E150" s="343">
        <v>672.6</v>
      </c>
      <c r="F150" s="134">
        <v>587.9715125</v>
      </c>
      <c r="G150" s="341"/>
      <c r="H150" s="6"/>
      <c r="J150" s="160"/>
    </row>
    <row r="151" spans="2:10" ht="15">
      <c r="B151" s="342" t="s">
        <v>410</v>
      </c>
      <c r="C151" s="342" t="s">
        <v>329</v>
      </c>
      <c r="D151" s="343">
        <v>2020.477305</v>
      </c>
      <c r="E151" s="343">
        <v>2055.05</v>
      </c>
      <c r="F151" s="134">
        <v>105.70189429999999</v>
      </c>
      <c r="G151" s="341"/>
      <c r="H151" s="6"/>
      <c r="J151" s="160"/>
    </row>
    <row r="152" spans="2:10" ht="15">
      <c r="B152" s="342" t="s">
        <v>85</v>
      </c>
      <c r="C152" s="342" t="s">
        <v>329</v>
      </c>
      <c r="D152" s="343">
        <v>291.481479</v>
      </c>
      <c r="E152" s="343">
        <v>289.2</v>
      </c>
      <c r="F152" s="134">
        <v>947.86038</v>
      </c>
      <c r="G152" s="341"/>
      <c r="H152" s="6"/>
      <c r="J152" s="160"/>
    </row>
    <row r="153" spans="2:10" ht="15">
      <c r="B153" s="342" t="s">
        <v>20</v>
      </c>
      <c r="C153" s="342" t="s">
        <v>329</v>
      </c>
      <c r="D153" s="343">
        <v>252.249678</v>
      </c>
      <c r="E153" s="343">
        <v>252.1</v>
      </c>
      <c r="F153" s="134">
        <v>265.148752</v>
      </c>
      <c r="G153" s="341"/>
      <c r="H153" s="6"/>
      <c r="J153" s="160"/>
    </row>
    <row r="154" spans="2:10" s="314" customFormat="1" ht="14.25" customHeight="1">
      <c r="B154" s="342" t="s">
        <v>50</v>
      </c>
      <c r="C154" s="342" t="s">
        <v>329</v>
      </c>
      <c r="D154" s="343">
        <v>879.921677</v>
      </c>
      <c r="E154" s="343">
        <v>890.55</v>
      </c>
      <c r="F154" s="134">
        <v>714.54915</v>
      </c>
      <c r="G154" s="341"/>
      <c r="H154" s="6"/>
      <c r="J154" s="160"/>
    </row>
    <row r="155" spans="2:10" s="314" customFormat="1" ht="15">
      <c r="B155" s="342" t="s">
        <v>40</v>
      </c>
      <c r="C155" s="342" t="s">
        <v>329</v>
      </c>
      <c r="D155" s="343">
        <v>778.740811</v>
      </c>
      <c r="E155" s="343">
        <v>774.45</v>
      </c>
      <c r="F155" s="134">
        <v>881.2591288</v>
      </c>
      <c r="G155" s="341"/>
      <c r="H155" s="6"/>
      <c r="J155" s="160"/>
    </row>
    <row r="156" spans="2:10" s="314" customFormat="1" ht="14.25" customHeight="1">
      <c r="B156" s="342" t="s">
        <v>38</v>
      </c>
      <c r="C156" s="342" t="s">
        <v>329</v>
      </c>
      <c r="D156" s="343">
        <v>528.902931</v>
      </c>
      <c r="E156" s="343">
        <v>534.6</v>
      </c>
      <c r="F156" s="134">
        <v>514.485875</v>
      </c>
      <c r="G156" s="341"/>
      <c r="H156" s="6"/>
      <c r="J156" s="160"/>
    </row>
    <row r="157" spans="2:10" s="314" customFormat="1" ht="15">
      <c r="B157" s="342" t="s">
        <v>380</v>
      </c>
      <c r="C157" s="342" t="s">
        <v>329</v>
      </c>
      <c r="D157" s="343">
        <v>3106.650472</v>
      </c>
      <c r="E157" s="343">
        <v>3097.45</v>
      </c>
      <c r="F157" s="134">
        <v>97.2744199</v>
      </c>
      <c r="G157" s="341"/>
      <c r="H157" s="6"/>
      <c r="J157" s="160"/>
    </row>
    <row r="158" spans="2:10" s="314" customFormat="1" ht="15">
      <c r="B158" s="342" t="s">
        <v>629</v>
      </c>
      <c r="C158" s="342" t="s">
        <v>329</v>
      </c>
      <c r="D158" s="343">
        <v>2553.707143</v>
      </c>
      <c r="E158" s="343">
        <v>2549.6</v>
      </c>
      <c r="F158" s="134">
        <v>13.712105</v>
      </c>
      <c r="G158" s="341"/>
      <c r="H158" s="6"/>
      <c r="J158" s="160"/>
    </row>
    <row r="159" spans="2:10" s="314" customFormat="1" ht="14.25" customHeight="1">
      <c r="B159" s="342" t="s">
        <v>27</v>
      </c>
      <c r="C159" s="342" t="s">
        <v>329</v>
      </c>
      <c r="D159" s="343">
        <v>408.078083</v>
      </c>
      <c r="E159" s="343">
        <v>405.75</v>
      </c>
      <c r="F159" s="134">
        <v>378.91861880000005</v>
      </c>
      <c r="G159" s="341"/>
      <c r="H159" s="6"/>
      <c r="J159" s="160"/>
    </row>
    <row r="160" spans="2:10" s="344" customFormat="1" ht="15" customHeight="1">
      <c r="B160" s="342" t="s">
        <v>216</v>
      </c>
      <c r="C160" s="342" t="s">
        <v>329</v>
      </c>
      <c r="D160" s="343">
        <v>6597.608404</v>
      </c>
      <c r="E160" s="343">
        <v>6622.8</v>
      </c>
      <c r="F160" s="134">
        <v>850.530028</v>
      </c>
      <c r="G160" s="341"/>
      <c r="H160" s="6"/>
      <c r="J160" s="160"/>
    </row>
    <row r="161" spans="2:10" s="344" customFormat="1" ht="14.25" customHeight="1">
      <c r="B161" s="342" t="s">
        <v>76</v>
      </c>
      <c r="C161" s="342" t="s">
        <v>329</v>
      </c>
      <c r="D161" s="343">
        <v>356.296576</v>
      </c>
      <c r="E161" s="343">
        <v>350.5</v>
      </c>
      <c r="F161" s="134">
        <v>499.4752125</v>
      </c>
      <c r="G161" s="341"/>
      <c r="H161" s="6"/>
      <c r="J161" s="160"/>
    </row>
    <row r="162" spans="2:8" s="344" customFormat="1" ht="15" customHeight="1">
      <c r="B162" s="341" t="s">
        <v>703</v>
      </c>
      <c r="C162" s="341"/>
      <c r="D162" s="341"/>
      <c r="E162" s="341"/>
      <c r="F162" s="341"/>
      <c r="G162" s="341"/>
      <c r="H162" s="345"/>
    </row>
    <row r="163" spans="2:8" s="344" customFormat="1" ht="15" customHeight="1">
      <c r="B163" s="341" t="s">
        <v>637</v>
      </c>
      <c r="C163" s="341"/>
      <c r="D163" s="341"/>
      <c r="E163" s="341"/>
      <c r="F163" s="341"/>
      <c r="G163" s="341"/>
      <c r="H163" s="345"/>
    </row>
    <row r="164" spans="2:8" s="344" customFormat="1" ht="15" customHeight="1">
      <c r="B164" s="337" t="s">
        <v>682</v>
      </c>
      <c r="C164" s="340"/>
      <c r="D164" s="340"/>
      <c r="E164" s="340"/>
      <c r="F164" s="340"/>
      <c r="G164" s="340"/>
      <c r="H164" s="338"/>
    </row>
    <row r="165" spans="2:8" s="344" customFormat="1" ht="75">
      <c r="B165" s="346" t="s">
        <v>351</v>
      </c>
      <c r="C165" s="346" t="s">
        <v>352</v>
      </c>
      <c r="D165" s="346" t="s">
        <v>353</v>
      </c>
      <c r="E165" s="346" t="s">
        <v>354</v>
      </c>
      <c r="F165" s="346" t="s">
        <v>355</v>
      </c>
      <c r="G165" s="347"/>
      <c r="H165" s="338"/>
    </row>
    <row r="166" spans="2:8" s="344" customFormat="1" ht="15">
      <c r="B166" s="50">
        <v>60934</v>
      </c>
      <c r="C166" s="50">
        <v>53166</v>
      </c>
      <c r="D166" s="348">
        <v>438310.8691273995</v>
      </c>
      <c r="E166" s="349">
        <v>370657.0837252155</v>
      </c>
      <c r="F166" s="348">
        <v>-533.6135420999984</v>
      </c>
      <c r="G166" s="350"/>
      <c r="H166" s="338"/>
    </row>
    <row r="167" spans="2:8" s="344" customFormat="1" ht="15" customHeight="1">
      <c r="B167" s="337" t="s">
        <v>683</v>
      </c>
      <c r="C167" s="351"/>
      <c r="D167" s="350"/>
      <c r="E167" s="350"/>
      <c r="F167" s="350"/>
      <c r="G167" s="350"/>
      <c r="H167" s="338"/>
    </row>
    <row r="168" spans="2:8" s="344" customFormat="1" ht="15" customHeight="1">
      <c r="B168" s="337" t="s">
        <v>704</v>
      </c>
      <c r="C168" s="351"/>
      <c r="D168" s="350"/>
      <c r="E168" s="352"/>
      <c r="F168" s="353"/>
      <c r="G168" s="350"/>
      <c r="H168" s="338"/>
    </row>
    <row r="169" spans="2:8" s="344" customFormat="1" ht="75">
      <c r="B169" s="346" t="s">
        <v>351</v>
      </c>
      <c r="C169" s="346" t="s">
        <v>352</v>
      </c>
      <c r="D169" s="346" t="s">
        <v>353</v>
      </c>
      <c r="E169" s="346" t="s">
        <v>354</v>
      </c>
      <c r="F169" s="346" t="s">
        <v>355</v>
      </c>
      <c r="G169" s="350"/>
      <c r="H169" s="338"/>
    </row>
    <row r="170" spans="2:8" s="344" customFormat="1" ht="15" customHeight="1">
      <c r="B170" s="50">
        <v>750</v>
      </c>
      <c r="C170" s="50">
        <v>750</v>
      </c>
      <c r="D170" s="348">
        <v>7067.0065148</v>
      </c>
      <c r="E170" s="349">
        <v>7005.391575</v>
      </c>
      <c r="F170" s="348">
        <v>-61.614939799999995</v>
      </c>
      <c r="G170" s="350"/>
      <c r="H170" s="338"/>
    </row>
    <row r="171" spans="2:8" s="344" customFormat="1" ht="15" customHeight="1">
      <c r="B171" s="354" t="s">
        <v>685</v>
      </c>
      <c r="C171" s="355"/>
      <c r="D171" s="355"/>
      <c r="E171" s="355"/>
      <c r="F171" s="355"/>
      <c r="G171" s="355"/>
      <c r="H171" s="356"/>
    </row>
    <row r="172" spans="2:8" s="344" customFormat="1" ht="15" customHeight="1">
      <c r="B172" s="337" t="s">
        <v>686</v>
      </c>
      <c r="C172" s="340"/>
      <c r="D172" s="340"/>
      <c r="E172" s="340"/>
      <c r="F172" s="340"/>
      <c r="G172" s="340"/>
      <c r="H172" s="357"/>
    </row>
    <row r="173" spans="2:8" s="344" customFormat="1" ht="15" customHeight="1">
      <c r="B173" s="358" t="s">
        <v>433</v>
      </c>
      <c r="C173" s="359" t="s">
        <v>358</v>
      </c>
      <c r="D173" s="340"/>
      <c r="E173" s="340"/>
      <c r="F173" s="340"/>
      <c r="G173" s="340"/>
      <c r="H173" s="4"/>
    </row>
    <row r="174" spans="2:8" s="344" customFormat="1" ht="15" customHeight="1">
      <c r="B174" s="332" t="s">
        <v>699</v>
      </c>
      <c r="C174" s="360">
        <v>0.5399999999999999</v>
      </c>
      <c r="D174" s="340"/>
      <c r="E174" s="340"/>
      <c r="F174" s="340"/>
      <c r="G174" s="340"/>
      <c r="H174" s="4"/>
    </row>
    <row r="175" spans="2:8" s="344" customFormat="1" ht="15" customHeight="1">
      <c r="B175" s="332" t="s">
        <v>701</v>
      </c>
      <c r="C175" s="360">
        <v>0.6</v>
      </c>
      <c r="D175" s="340"/>
      <c r="E175" s="340"/>
      <c r="F175" s="340"/>
      <c r="G175" s="340"/>
      <c r="H175" s="4"/>
    </row>
    <row r="176" spans="2:8" s="344" customFormat="1" ht="15" customHeight="1">
      <c r="B176" s="361" t="s">
        <v>687</v>
      </c>
      <c r="C176" s="341"/>
      <c r="D176" s="341"/>
      <c r="E176" s="341"/>
      <c r="F176" s="341"/>
      <c r="G176" s="341"/>
      <c r="H176" s="3"/>
    </row>
    <row r="177" spans="2:8" s="344" customFormat="1" ht="15" customHeight="1">
      <c r="B177" s="362" t="s">
        <v>705</v>
      </c>
      <c r="C177" s="341"/>
      <c r="D177" s="341"/>
      <c r="E177" s="341"/>
      <c r="F177" s="341"/>
      <c r="G177" s="341"/>
      <c r="H177" s="6"/>
    </row>
    <row r="178" spans="2:8" s="344" customFormat="1" ht="15" customHeight="1">
      <c r="B178" s="361" t="s">
        <v>706</v>
      </c>
      <c r="C178" s="319"/>
      <c r="D178" s="319"/>
      <c r="E178" s="319"/>
      <c r="F178" s="319"/>
      <c r="G178" s="319"/>
      <c r="H178" s="345"/>
    </row>
    <row r="179" spans="2:8" s="303" customFormat="1" ht="15" customHeight="1">
      <c r="B179" s="222" t="s">
        <v>690</v>
      </c>
      <c r="C179" s="363"/>
      <c r="D179" s="363"/>
      <c r="E179" s="363"/>
      <c r="F179" s="363"/>
      <c r="G179" s="364"/>
      <c r="H179" s="365"/>
    </row>
    <row r="180" spans="2:8" s="303" customFormat="1" ht="15" customHeight="1">
      <c r="B180" s="150" t="s">
        <v>707</v>
      </c>
      <c r="C180" s="366"/>
      <c r="D180" s="366"/>
      <c r="E180" s="366"/>
      <c r="F180" s="366"/>
      <c r="G180" s="366"/>
      <c r="H180" s="169"/>
    </row>
    <row r="181" spans="2:8" s="303" customFormat="1" ht="15" customHeight="1">
      <c r="B181" s="150" t="s">
        <v>692</v>
      </c>
      <c r="C181" s="366"/>
      <c r="D181" s="366"/>
      <c r="E181" s="366"/>
      <c r="F181" s="366"/>
      <c r="G181" s="366"/>
      <c r="H181" s="365"/>
    </row>
    <row r="182" spans="2:8" s="344" customFormat="1" ht="15" customHeight="1">
      <c r="B182" s="4"/>
      <c r="C182" s="4"/>
      <c r="D182" s="4"/>
      <c r="E182" s="4"/>
      <c r="F182" s="4"/>
      <c r="G182" s="4"/>
      <c r="H182" s="3"/>
    </row>
    <row r="183" spans="2:8" s="344" customFormat="1" ht="15" customHeight="1">
      <c r="B183"/>
      <c r="C183" s="295" t="s">
        <v>693</v>
      </c>
      <c r="D183" s="295" t="s">
        <v>694</v>
      </c>
      <c r="E183" s="4"/>
      <c r="F183" s="4"/>
      <c r="G183" s="4"/>
      <c r="H183" s="3"/>
    </row>
    <row r="184" spans="2:8" s="344" customFormat="1" ht="84">
      <c r="B184" s="367" t="s">
        <v>708</v>
      </c>
      <c r="C184" s="368"/>
      <c r="D184" s="368"/>
      <c r="E184" s="4"/>
      <c r="F184" s="4"/>
      <c r="G184" s="4"/>
      <c r="H184" s="3"/>
    </row>
    <row r="185" spans="2:8" s="344" customFormat="1" ht="15" customHeight="1">
      <c r="B185" s="369" t="s">
        <v>696</v>
      </c>
      <c r="C185" s="369"/>
      <c r="D185" s="369"/>
      <c r="E185" s="4"/>
      <c r="F185" s="4"/>
      <c r="G185" s="4"/>
      <c r="H185" s="3"/>
    </row>
    <row r="186" spans="2:8" s="344" customFormat="1" ht="15" customHeight="1">
      <c r="B186" s="130"/>
      <c r="C186" s="130"/>
      <c r="D186" s="298"/>
      <c r="E186" s="298"/>
      <c r="F186" s="298"/>
      <c r="G186" s="298"/>
      <c r="H186" s="162"/>
    </row>
    <row r="187" spans="2:8" s="344" customFormat="1" ht="15" customHeight="1">
      <c r="B187" s="130"/>
      <c r="C187" s="130"/>
      <c r="D187" s="298"/>
      <c r="E187" s="298"/>
      <c r="F187" s="298"/>
      <c r="G187" s="298"/>
      <c r="H187" s="162"/>
    </row>
    <row r="188" spans="2:8" s="344" customFormat="1" ht="15" customHeight="1">
      <c r="B188" s="130"/>
      <c r="C188" s="130"/>
      <c r="D188" s="298"/>
      <c r="E188" s="298"/>
      <c r="F188" s="298"/>
      <c r="G188" s="298"/>
      <c r="H188" s="162"/>
    </row>
    <row r="189" spans="2:8" s="344" customFormat="1" ht="15" customHeight="1">
      <c r="B189" s="130"/>
      <c r="C189" s="130"/>
      <c r="D189" s="298"/>
      <c r="E189" s="298"/>
      <c r="F189" s="298"/>
      <c r="G189" s="298"/>
      <c r="H189" s="162"/>
    </row>
    <row r="190" spans="2:8" s="344" customFormat="1" ht="15" customHeight="1">
      <c r="B190" s="130"/>
      <c r="C190" s="130"/>
      <c r="D190" s="298"/>
      <c r="E190" s="298"/>
      <c r="F190" s="298"/>
      <c r="G190" s="298"/>
      <c r="H190" s="162"/>
    </row>
    <row r="191" spans="2:8" s="344" customFormat="1" ht="15" customHeight="1">
      <c r="B191" s="130"/>
      <c r="C191" s="130"/>
      <c r="D191" s="298"/>
      <c r="E191" s="298"/>
      <c r="F191" s="298"/>
      <c r="G191" s="298"/>
      <c r="H191" s="162"/>
    </row>
    <row r="192" spans="2:8" s="344" customFormat="1" ht="15" customHeight="1">
      <c r="B192" s="130"/>
      <c r="C192" s="130"/>
      <c r="D192" s="298"/>
      <c r="E192" s="298"/>
      <c r="F192" s="298"/>
      <c r="G192" s="298"/>
      <c r="H192" s="162"/>
    </row>
    <row r="193" spans="2:8" s="344" customFormat="1" ht="15" customHeight="1">
      <c r="B193" s="130"/>
      <c r="C193" s="130"/>
      <c r="D193" s="298"/>
      <c r="E193" s="298"/>
      <c r="F193" s="298"/>
      <c r="G193" s="298"/>
      <c r="H193" s="162"/>
    </row>
    <row r="194" spans="2:8" s="344" customFormat="1" ht="15" customHeight="1">
      <c r="B194" s="130"/>
      <c r="C194" s="130"/>
      <c r="D194" s="298"/>
      <c r="E194" s="298"/>
      <c r="F194" s="298"/>
      <c r="G194" s="298"/>
      <c r="H194" s="162"/>
    </row>
    <row r="195" spans="2:8" s="344" customFormat="1" ht="15" customHeight="1">
      <c r="B195" s="130"/>
      <c r="C195" s="130"/>
      <c r="D195" s="298"/>
      <c r="E195" s="298"/>
      <c r="F195" s="298"/>
      <c r="G195" s="298"/>
      <c r="H195" s="162"/>
    </row>
    <row r="196" spans="2:8" s="344" customFormat="1" ht="15" customHeight="1">
      <c r="B196" s="130"/>
      <c r="C196" s="130"/>
      <c r="D196" s="298"/>
      <c r="E196" s="298"/>
      <c r="F196" s="298"/>
      <c r="G196" s="298"/>
      <c r="H196" s="162"/>
    </row>
    <row r="197" spans="2:8" s="344" customFormat="1" ht="15" customHeight="1">
      <c r="B197" s="130"/>
      <c r="C197" s="130"/>
      <c r="D197" s="298"/>
      <c r="E197" s="298"/>
      <c r="F197" s="298"/>
      <c r="G197" s="298"/>
      <c r="H197" s="162"/>
    </row>
    <row r="198" spans="2:8" s="344" customFormat="1" ht="15" customHeight="1">
      <c r="B198" s="130"/>
      <c r="C198" s="130"/>
      <c r="D198" s="298"/>
      <c r="E198" s="298"/>
      <c r="F198" s="298"/>
      <c r="G198" s="298"/>
      <c r="H198" s="162"/>
    </row>
    <row r="199" spans="2:8" s="344" customFormat="1" ht="15" customHeight="1">
      <c r="B199" s="130"/>
      <c r="C199" s="130"/>
      <c r="D199" s="298"/>
      <c r="E199" s="298"/>
      <c r="F199" s="298"/>
      <c r="G199" s="298"/>
      <c r="H199" s="162"/>
    </row>
    <row r="200" spans="2:8" s="344" customFormat="1" ht="15" customHeight="1">
      <c r="B200" s="130"/>
      <c r="C200" s="130"/>
      <c r="D200" s="298"/>
      <c r="E200" s="298"/>
      <c r="F200" s="298"/>
      <c r="G200" s="298"/>
      <c r="H200" s="162"/>
    </row>
    <row r="201" spans="2:8" s="344" customFormat="1" ht="15" customHeight="1">
      <c r="B201" s="130"/>
      <c r="C201" s="130"/>
      <c r="D201" s="298"/>
      <c r="E201" s="298"/>
      <c r="F201" s="298"/>
      <c r="G201" s="298"/>
      <c r="H201" s="162"/>
    </row>
    <row r="202" spans="2:8" s="344" customFormat="1" ht="15" customHeight="1">
      <c r="B202" s="130"/>
      <c r="C202" s="130"/>
      <c r="D202" s="298"/>
      <c r="E202" s="298"/>
      <c r="F202" s="298"/>
      <c r="G202" s="298"/>
      <c r="H202" s="162"/>
    </row>
    <row r="203" spans="2:8" s="344" customFormat="1" ht="15" customHeight="1">
      <c r="B203" s="130"/>
      <c r="C203" s="130"/>
      <c r="D203" s="298"/>
      <c r="E203" s="298"/>
      <c r="F203" s="298"/>
      <c r="G203" s="298"/>
      <c r="H203" s="162"/>
    </row>
    <row r="204" spans="2:8" s="344" customFormat="1" ht="15" customHeight="1">
      <c r="B204" s="130"/>
      <c r="C204" s="130"/>
      <c r="D204" s="298"/>
      <c r="E204" s="298"/>
      <c r="F204" s="298"/>
      <c r="G204" s="298"/>
      <c r="H204" s="162"/>
    </row>
    <row r="205" spans="2:8" s="344" customFormat="1" ht="15" customHeight="1">
      <c r="B205" s="130"/>
      <c r="C205" s="130"/>
      <c r="D205" s="298"/>
      <c r="E205" s="298"/>
      <c r="F205" s="298"/>
      <c r="G205" s="298"/>
      <c r="H205" s="162"/>
    </row>
    <row r="206" spans="2:8" s="344" customFormat="1" ht="15" customHeight="1">
      <c r="B206" s="130"/>
      <c r="C206" s="130"/>
      <c r="D206" s="300"/>
      <c r="E206" s="298"/>
      <c r="F206" s="301"/>
      <c r="G206" s="301"/>
      <c r="H206" s="162"/>
    </row>
    <row r="207" spans="2:8" s="344" customFormat="1" ht="15" customHeight="1">
      <c r="B207" s="370"/>
      <c r="C207" s="130"/>
      <c r="D207" s="130"/>
      <c r="E207" s="130"/>
      <c r="F207" s="303"/>
      <c r="G207" s="303"/>
      <c r="H207" s="162"/>
    </row>
    <row r="208" spans="2:8" s="344" customFormat="1" ht="15" customHeight="1">
      <c r="B208" s="130"/>
      <c r="C208" s="124"/>
      <c r="D208" s="124"/>
      <c r="E208" s="124"/>
      <c r="F208" s="124"/>
      <c r="G208" s="124"/>
      <c r="H208" s="162"/>
    </row>
    <row r="209" spans="2:8" s="344" customFormat="1" ht="80.25" customHeight="1">
      <c r="B209" s="178"/>
      <c r="C209" s="178"/>
      <c r="D209" s="178"/>
      <c r="E209" s="178"/>
      <c r="F209" s="178"/>
      <c r="G209" s="178"/>
      <c r="H209" s="162"/>
    </row>
    <row r="210" spans="2:8" s="344" customFormat="1" ht="18" customHeight="1">
      <c r="B210" s="351"/>
      <c r="C210" s="351"/>
      <c r="D210" s="371"/>
      <c r="E210" s="351"/>
      <c r="F210" s="372"/>
      <c r="G210" s="372"/>
      <c r="H210" s="162"/>
    </row>
    <row r="211" spans="2:8" s="314" customFormat="1" ht="15">
      <c r="B211" s="373"/>
      <c r="C211" s="373"/>
      <c r="D211" s="373"/>
      <c r="E211" s="373"/>
      <c r="F211" s="373"/>
      <c r="G211" s="373"/>
      <c r="H211" s="373"/>
    </row>
    <row r="212" spans="2:8" s="374" customFormat="1" ht="15" customHeight="1">
      <c r="B212" s="130"/>
      <c r="C212" s="124"/>
      <c r="D212" s="124"/>
      <c r="E212" s="124"/>
      <c r="F212" s="124"/>
      <c r="G212" s="124"/>
      <c r="H212" s="124"/>
    </row>
    <row r="213" spans="2:8" s="374" customFormat="1" ht="15" customHeight="1">
      <c r="B213" s="308"/>
      <c r="C213" s="375"/>
      <c r="D213" s="375"/>
      <c r="E213" s="124"/>
      <c r="F213" s="124"/>
      <c r="G213" s="124"/>
      <c r="H213" s="124"/>
    </row>
    <row r="214" spans="2:8" s="374" customFormat="1" ht="15" customHeight="1">
      <c r="B214" s="310"/>
      <c r="C214" s="311"/>
      <c r="D214" s="312"/>
      <c r="E214" s="124"/>
      <c r="F214" s="124"/>
      <c r="G214" s="124"/>
      <c r="H214" s="124"/>
    </row>
    <row r="215" spans="2:8" s="374" customFormat="1" ht="15" customHeight="1">
      <c r="B215" s="161"/>
      <c r="C215" s="313"/>
      <c r="D215" s="313"/>
      <c r="E215" s="124"/>
      <c r="F215" s="124"/>
      <c r="G215" s="124"/>
      <c r="H215" s="124"/>
    </row>
    <row r="216" spans="2:8" s="374" customFormat="1" ht="15" customHeight="1">
      <c r="B216" s="180"/>
      <c r="C216" s="313"/>
      <c r="D216" s="313"/>
      <c r="E216" s="124"/>
      <c r="F216" s="124"/>
      <c r="G216" s="124"/>
      <c r="H216" s="124"/>
    </row>
    <row r="217" spans="2:8" s="314" customFormat="1" ht="15">
      <c r="B217" s="124"/>
      <c r="C217" s="118"/>
      <c r="D217" s="118"/>
      <c r="E217" s="118"/>
      <c r="F217" s="118"/>
      <c r="G217" s="118"/>
      <c r="H217" s="316"/>
    </row>
    <row r="218" spans="2:8" s="130" customFormat="1" ht="15">
      <c r="B218" s="124"/>
      <c r="C218" s="161"/>
      <c r="D218" s="161"/>
      <c r="E218" s="161"/>
      <c r="F218" s="161"/>
      <c r="G218" s="161"/>
      <c r="H218" s="170"/>
    </row>
    <row r="219" spans="2:8" s="130" customFormat="1" ht="15">
      <c r="B219" s="376"/>
      <c r="C219" s="376"/>
      <c r="D219" s="376"/>
      <c r="E219" s="376"/>
      <c r="F219" s="376"/>
      <c r="G219" s="161"/>
      <c r="H219" s="170"/>
    </row>
  </sheetData>
  <sheetProtection/>
  <mergeCells count="10">
    <mergeCell ref="B171:H171"/>
    <mergeCell ref="B179:F179"/>
    <mergeCell ref="B185:D185"/>
    <mergeCell ref="B1:H1"/>
    <mergeCell ref="B2:H2"/>
    <mergeCell ref="B121:H121"/>
    <mergeCell ref="B122:H122"/>
    <mergeCell ref="B123:F123"/>
    <mergeCell ref="C124:D124"/>
    <mergeCell ref="E124:H124"/>
  </mergeCells>
  <printOptions/>
  <pageMargins left="1" right="0.7" top="0.52" bottom="0.44" header="0.3" footer="0.3"/>
  <pageSetup fitToHeight="1" fitToWidth="1"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38"/>
  <sheetViews>
    <sheetView showGridLines="0" zoomScale="85" zoomScaleNormal="85" zoomScaleSheetLayoutView="80" zoomScalePageLayoutView="0" workbookViewId="0" topLeftCell="B1">
      <selection activeCell="B18" sqref="B18"/>
    </sheetView>
  </sheetViews>
  <sheetFormatPr defaultColWidth="9.140625" defaultRowHeight="12.75"/>
  <cols>
    <col min="1" max="1" width="0" style="4" hidden="1" customWidth="1"/>
    <col min="2" max="2" width="80.57421875" style="4" customWidth="1"/>
    <col min="3" max="3" width="25.140625" style="4" bestFit="1" customWidth="1"/>
    <col min="4" max="4" width="26.7109375" style="4" bestFit="1" customWidth="1"/>
    <col min="5" max="5" width="16.7109375" style="4" customWidth="1"/>
    <col min="6" max="6" width="11.28125" style="4" bestFit="1" customWidth="1"/>
    <col min="7" max="7" width="15.00390625" style="4" customWidth="1"/>
    <col min="8" max="8" width="20.140625" style="3" customWidth="1"/>
    <col min="9" max="9" width="12.421875" style="4" bestFit="1" customWidth="1"/>
    <col min="10" max="10" width="22.421875" style="4" bestFit="1" customWidth="1"/>
    <col min="11" max="11" width="8.8515625" style="4" customWidth="1"/>
    <col min="12" max="16384" width="9.140625" style="4" customWidth="1"/>
  </cols>
  <sheetData>
    <row r="1" spans="1:8" ht="15">
      <c r="A1" s="317" t="s">
        <v>660</v>
      </c>
      <c r="B1" s="317"/>
      <c r="C1" s="317"/>
      <c r="D1" s="317"/>
      <c r="E1" s="317"/>
      <c r="F1" s="317"/>
      <c r="G1" s="317"/>
      <c r="H1" s="317"/>
    </row>
    <row r="2" spans="1:8" ht="15">
      <c r="A2" s="317" t="s">
        <v>661</v>
      </c>
      <c r="B2" s="317"/>
      <c r="C2" s="317"/>
      <c r="D2" s="317"/>
      <c r="E2" s="317"/>
      <c r="F2" s="317"/>
      <c r="G2" s="317"/>
      <c r="H2" s="317"/>
    </row>
    <row r="3" spans="2:8" ht="15">
      <c r="B3" s="5" t="s">
        <v>0</v>
      </c>
      <c r="C3" s="71"/>
      <c r="D3" s="72"/>
      <c r="E3" s="73"/>
      <c r="F3" s="73"/>
      <c r="G3" s="73"/>
      <c r="H3" s="6"/>
    </row>
    <row r="4" spans="2:8" ht="15">
      <c r="B4" s="5" t="s">
        <v>434</v>
      </c>
      <c r="C4" s="71"/>
      <c r="D4" s="72"/>
      <c r="E4" s="73"/>
      <c r="F4" s="73"/>
      <c r="G4" s="73"/>
      <c r="H4" s="6"/>
    </row>
    <row r="5" spans="2:8" ht="15">
      <c r="B5" s="5" t="s">
        <v>531</v>
      </c>
      <c r="C5" s="74"/>
      <c r="D5" s="75"/>
      <c r="E5" s="74"/>
      <c r="F5" s="74"/>
      <c r="G5" s="74"/>
      <c r="H5" s="6"/>
    </row>
    <row r="6" spans="2:8" ht="15">
      <c r="B6" s="377" t="s">
        <v>709</v>
      </c>
      <c r="C6" s="74"/>
      <c r="D6" s="75"/>
      <c r="E6" s="74"/>
      <c r="F6" s="74"/>
      <c r="G6" s="74"/>
      <c r="H6" s="6"/>
    </row>
    <row r="7" spans="2:8" ht="34.5" customHeight="1">
      <c r="B7" s="7" t="s">
        <v>2</v>
      </c>
      <c r="C7" s="7" t="s">
        <v>3</v>
      </c>
      <c r="D7" s="8" t="s">
        <v>4</v>
      </c>
      <c r="E7" s="84" t="s">
        <v>5</v>
      </c>
      <c r="F7" s="9" t="s">
        <v>6</v>
      </c>
      <c r="G7" s="85" t="s">
        <v>365</v>
      </c>
      <c r="H7" s="55" t="s">
        <v>7</v>
      </c>
    </row>
    <row r="8" spans="2:8" ht="15">
      <c r="B8" s="5" t="s">
        <v>8</v>
      </c>
      <c r="C8" s="11"/>
      <c r="D8" s="12"/>
      <c r="E8" s="13"/>
      <c r="F8" s="14"/>
      <c r="G8" s="14"/>
      <c r="H8" s="27"/>
    </row>
    <row r="9" spans="2:8" ht="15">
      <c r="B9" s="15" t="s">
        <v>9</v>
      </c>
      <c r="C9" s="11"/>
      <c r="D9" s="28"/>
      <c r="E9" s="13"/>
      <c r="F9" s="14"/>
      <c r="G9" s="14"/>
      <c r="H9" s="29"/>
    </row>
    <row r="10" spans="2:11" ht="15">
      <c r="B10" s="17" t="s">
        <v>390</v>
      </c>
      <c r="C10" s="17" t="s">
        <v>55</v>
      </c>
      <c r="D10" s="56">
        <v>1585700</v>
      </c>
      <c r="E10" s="19">
        <v>30236.92</v>
      </c>
      <c r="F10" s="20">
        <v>6.02</v>
      </c>
      <c r="G10" s="20"/>
      <c r="H10" s="31" t="s">
        <v>391</v>
      </c>
      <c r="I10" s="151"/>
      <c r="J10" s="89"/>
      <c r="K10" s="89"/>
    </row>
    <row r="11" spans="2:13" ht="15">
      <c r="B11" s="17" t="s">
        <v>33</v>
      </c>
      <c r="C11" s="17" t="s">
        <v>23</v>
      </c>
      <c r="D11" s="56">
        <v>4039000</v>
      </c>
      <c r="E11" s="19">
        <v>29496.82</v>
      </c>
      <c r="F11" s="20">
        <v>5.88</v>
      </c>
      <c r="G11" s="20"/>
      <c r="H11" s="31" t="s">
        <v>34</v>
      </c>
      <c r="I11" s="151"/>
      <c r="J11" s="152"/>
      <c r="K11" s="153"/>
      <c r="M11" s="95"/>
    </row>
    <row r="12" spans="2:15" ht="15">
      <c r="B12" s="17" t="s">
        <v>13</v>
      </c>
      <c r="C12" s="17" t="s">
        <v>14</v>
      </c>
      <c r="D12" s="56">
        <v>819400</v>
      </c>
      <c r="E12" s="19">
        <v>21589.14</v>
      </c>
      <c r="F12" s="20">
        <v>4.3</v>
      </c>
      <c r="G12" s="20"/>
      <c r="H12" s="31" t="s">
        <v>15</v>
      </c>
      <c r="I12" s="151"/>
      <c r="J12" s="152"/>
      <c r="K12" s="153"/>
      <c r="M12" s="95"/>
      <c r="O12" s="171"/>
    </row>
    <row r="13" spans="2:13" ht="15">
      <c r="B13" s="17" t="s">
        <v>435</v>
      </c>
      <c r="C13" s="17" t="s">
        <v>107</v>
      </c>
      <c r="D13" s="56">
        <v>3316315</v>
      </c>
      <c r="E13" s="19">
        <v>20645.72</v>
      </c>
      <c r="F13" s="20">
        <v>4.11</v>
      </c>
      <c r="G13" s="20"/>
      <c r="H13" s="31" t="s">
        <v>436</v>
      </c>
      <c r="I13" s="151"/>
      <c r="J13" s="152"/>
      <c r="K13" s="153"/>
      <c r="M13" s="95"/>
    </row>
    <row r="14" spans="2:13" ht="15">
      <c r="B14" s="17" t="s">
        <v>31</v>
      </c>
      <c r="C14" s="17" t="s">
        <v>23</v>
      </c>
      <c r="D14" s="56">
        <v>3196700</v>
      </c>
      <c r="E14" s="19">
        <v>15777.31</v>
      </c>
      <c r="F14" s="20">
        <v>3.14</v>
      </c>
      <c r="G14" s="20"/>
      <c r="H14" s="31" t="s">
        <v>32</v>
      </c>
      <c r="I14" s="151"/>
      <c r="J14" s="152"/>
      <c r="K14" s="153"/>
      <c r="M14" s="95"/>
    </row>
    <row r="15" spans="2:13" ht="15">
      <c r="B15" s="17" t="s">
        <v>406</v>
      </c>
      <c r="C15" s="17" t="s">
        <v>75</v>
      </c>
      <c r="D15" s="56">
        <v>2182600</v>
      </c>
      <c r="E15" s="19">
        <v>14829.68</v>
      </c>
      <c r="F15" s="20">
        <v>2.95</v>
      </c>
      <c r="G15" s="20"/>
      <c r="H15" s="31" t="s">
        <v>407</v>
      </c>
      <c r="I15" s="151"/>
      <c r="J15" s="152"/>
      <c r="K15" s="153"/>
      <c r="M15" s="95"/>
    </row>
    <row r="16" spans="2:13" ht="15">
      <c r="B16" s="17" t="s">
        <v>562</v>
      </c>
      <c r="C16" s="17" t="s">
        <v>104</v>
      </c>
      <c r="D16" s="56">
        <v>5655600</v>
      </c>
      <c r="E16" s="19">
        <v>13488.61</v>
      </c>
      <c r="F16" s="20">
        <v>2.69</v>
      </c>
      <c r="G16" s="20"/>
      <c r="H16" s="31" t="s">
        <v>211</v>
      </c>
      <c r="I16" s="151"/>
      <c r="J16" s="152"/>
      <c r="K16" s="153"/>
      <c r="M16" s="95"/>
    </row>
    <row r="17" spans="2:13" ht="15">
      <c r="B17" s="17" t="s">
        <v>199</v>
      </c>
      <c r="C17" s="17" t="s">
        <v>23</v>
      </c>
      <c r="D17" s="56">
        <v>874300</v>
      </c>
      <c r="E17" s="19">
        <v>12855.27</v>
      </c>
      <c r="F17" s="20">
        <v>2.56</v>
      </c>
      <c r="G17" s="20"/>
      <c r="H17" s="31" t="s">
        <v>200</v>
      </c>
      <c r="I17" s="151"/>
      <c r="J17" s="152"/>
      <c r="K17" s="153"/>
      <c r="M17" s="95"/>
    </row>
    <row r="18" spans="2:13" ht="15">
      <c r="B18" s="17" t="s">
        <v>247</v>
      </c>
      <c r="C18" s="17" t="s">
        <v>67</v>
      </c>
      <c r="D18" s="56">
        <v>2716400</v>
      </c>
      <c r="E18" s="19">
        <v>11782.39</v>
      </c>
      <c r="F18" s="20">
        <v>2.35</v>
      </c>
      <c r="G18" s="20"/>
      <c r="H18" s="31" t="s">
        <v>248</v>
      </c>
      <c r="I18" s="151"/>
      <c r="J18" s="152"/>
      <c r="K18" s="153"/>
      <c r="M18" s="95"/>
    </row>
    <row r="19" spans="2:13" ht="15">
      <c r="B19" s="17" t="s">
        <v>629</v>
      </c>
      <c r="C19" s="17" t="s">
        <v>81</v>
      </c>
      <c r="D19" s="56">
        <v>413900</v>
      </c>
      <c r="E19" s="19">
        <v>10497.12</v>
      </c>
      <c r="F19" s="20">
        <v>2.09</v>
      </c>
      <c r="G19" s="20"/>
      <c r="H19" s="31" t="s">
        <v>630</v>
      </c>
      <c r="I19" s="151"/>
      <c r="J19" s="152"/>
      <c r="K19" s="153"/>
      <c r="M19" s="95"/>
    </row>
    <row r="20" spans="2:13" ht="15">
      <c r="B20" s="17" t="s">
        <v>56</v>
      </c>
      <c r="C20" s="17" t="s">
        <v>52</v>
      </c>
      <c r="D20" s="56">
        <v>4076000</v>
      </c>
      <c r="E20" s="19">
        <v>9727.37</v>
      </c>
      <c r="F20" s="20">
        <v>1.94</v>
      </c>
      <c r="G20" s="20"/>
      <c r="H20" s="31" t="s">
        <v>57</v>
      </c>
      <c r="I20" s="151"/>
      <c r="J20" s="152"/>
      <c r="K20" s="153"/>
      <c r="M20" s="95"/>
    </row>
    <row r="21" spans="2:13" ht="15">
      <c r="B21" s="17" t="s">
        <v>48</v>
      </c>
      <c r="C21" s="17" t="s">
        <v>35</v>
      </c>
      <c r="D21" s="56">
        <v>131600</v>
      </c>
      <c r="E21" s="19">
        <v>9554.09</v>
      </c>
      <c r="F21" s="20">
        <v>1.9</v>
      </c>
      <c r="G21" s="20"/>
      <c r="H21" s="31" t="s">
        <v>49</v>
      </c>
      <c r="I21" s="151"/>
      <c r="J21" s="152"/>
      <c r="K21" s="153"/>
      <c r="M21" s="95"/>
    </row>
    <row r="22" spans="2:13" ht="15">
      <c r="B22" s="17" t="s">
        <v>443</v>
      </c>
      <c r="C22" s="17" t="s">
        <v>75</v>
      </c>
      <c r="D22" s="56">
        <v>992500</v>
      </c>
      <c r="E22" s="19">
        <v>9253.08</v>
      </c>
      <c r="F22" s="20">
        <v>1.84</v>
      </c>
      <c r="G22" s="20"/>
      <c r="H22" s="31" t="s">
        <v>444</v>
      </c>
      <c r="I22" s="151"/>
      <c r="J22" s="152"/>
      <c r="K22" s="153"/>
      <c r="M22" s="95"/>
    </row>
    <row r="23" spans="2:13" ht="15">
      <c r="B23" s="17" t="s">
        <v>105</v>
      </c>
      <c r="C23" s="17" t="s">
        <v>23</v>
      </c>
      <c r="D23" s="56">
        <v>514900</v>
      </c>
      <c r="E23" s="19">
        <v>9030.57</v>
      </c>
      <c r="F23" s="20">
        <v>1.8</v>
      </c>
      <c r="G23" s="20"/>
      <c r="H23" s="31" t="s">
        <v>106</v>
      </c>
      <c r="I23" s="151"/>
      <c r="J23" s="152"/>
      <c r="K23" s="153"/>
      <c r="M23" s="95"/>
    </row>
    <row r="24" spans="2:13" ht="15">
      <c r="B24" s="17" t="s">
        <v>380</v>
      </c>
      <c r="C24" s="17" t="s">
        <v>21</v>
      </c>
      <c r="D24" s="56">
        <v>247200</v>
      </c>
      <c r="E24" s="19">
        <v>7613.64</v>
      </c>
      <c r="F24" s="20">
        <v>1.52</v>
      </c>
      <c r="G24" s="20"/>
      <c r="H24" s="31" t="s">
        <v>381</v>
      </c>
      <c r="I24" s="151"/>
      <c r="J24" s="152"/>
      <c r="K24" s="153"/>
      <c r="M24" s="95"/>
    </row>
    <row r="25" spans="2:13" ht="15">
      <c r="B25" s="17" t="s">
        <v>454</v>
      </c>
      <c r="C25" s="17" t="s">
        <v>55</v>
      </c>
      <c r="D25" s="56">
        <v>157800</v>
      </c>
      <c r="E25" s="19">
        <v>7519.64</v>
      </c>
      <c r="F25" s="20">
        <v>1.5</v>
      </c>
      <c r="G25" s="20"/>
      <c r="H25" s="31" t="s">
        <v>455</v>
      </c>
      <c r="I25" s="151"/>
      <c r="J25" s="152"/>
      <c r="K25" s="153"/>
      <c r="M25" s="95"/>
    </row>
    <row r="26" spans="2:13" ht="15">
      <c r="B26" s="17" t="s">
        <v>439</v>
      </c>
      <c r="C26" s="17" t="s">
        <v>84</v>
      </c>
      <c r="D26" s="56">
        <v>18698</v>
      </c>
      <c r="E26" s="19">
        <v>7418.77</v>
      </c>
      <c r="F26" s="20">
        <v>1.48</v>
      </c>
      <c r="G26" s="20"/>
      <c r="H26" s="31" t="s">
        <v>440</v>
      </c>
      <c r="I26" s="151"/>
      <c r="J26" s="152"/>
      <c r="K26" s="153"/>
      <c r="M26" s="95"/>
    </row>
    <row r="27" spans="2:13" ht="15">
      <c r="B27" s="17" t="s">
        <v>366</v>
      </c>
      <c r="C27" s="17" t="s">
        <v>55</v>
      </c>
      <c r="D27" s="56">
        <v>187279</v>
      </c>
      <c r="E27" s="19">
        <v>7004.14</v>
      </c>
      <c r="F27" s="20">
        <v>1.4</v>
      </c>
      <c r="G27" s="20"/>
      <c r="H27" s="31" t="s">
        <v>367</v>
      </c>
      <c r="I27" s="151"/>
      <c r="J27" s="152"/>
      <c r="K27" s="153"/>
      <c r="M27" s="95"/>
    </row>
    <row r="28" spans="2:13" ht="15">
      <c r="B28" s="17" t="s">
        <v>120</v>
      </c>
      <c r="C28" s="17" t="s">
        <v>35</v>
      </c>
      <c r="D28" s="56">
        <v>962300</v>
      </c>
      <c r="E28" s="19">
        <v>6913.64</v>
      </c>
      <c r="F28" s="20">
        <v>1.38</v>
      </c>
      <c r="G28" s="20"/>
      <c r="H28" s="31" t="s">
        <v>121</v>
      </c>
      <c r="I28" s="151"/>
      <c r="J28" s="152"/>
      <c r="K28" s="153"/>
      <c r="M28" s="95"/>
    </row>
    <row r="29" spans="2:13" ht="15">
      <c r="B29" s="17" t="s">
        <v>59</v>
      </c>
      <c r="C29" s="17" t="s">
        <v>60</v>
      </c>
      <c r="D29" s="56">
        <v>149700</v>
      </c>
      <c r="E29" s="19">
        <v>6760.6</v>
      </c>
      <c r="F29" s="20">
        <v>1.35</v>
      </c>
      <c r="G29" s="20"/>
      <c r="H29" s="31" t="s">
        <v>61</v>
      </c>
      <c r="I29" s="151"/>
      <c r="J29" s="152"/>
      <c r="K29" s="153"/>
      <c r="M29" s="95"/>
    </row>
    <row r="30" spans="2:13" ht="15">
      <c r="B30" s="17" t="s">
        <v>257</v>
      </c>
      <c r="C30" s="17" t="s">
        <v>55</v>
      </c>
      <c r="D30" s="56">
        <v>150500</v>
      </c>
      <c r="E30" s="19">
        <v>6708.54</v>
      </c>
      <c r="F30" s="20">
        <v>1.34</v>
      </c>
      <c r="G30" s="20"/>
      <c r="H30" s="31" t="s">
        <v>258</v>
      </c>
      <c r="I30" s="151"/>
      <c r="J30" s="152"/>
      <c r="K30" s="153"/>
      <c r="M30" s="95"/>
    </row>
    <row r="31" spans="2:13" ht="15">
      <c r="B31" s="17" t="s">
        <v>177</v>
      </c>
      <c r="C31" s="17" t="s">
        <v>107</v>
      </c>
      <c r="D31" s="56">
        <v>14630</v>
      </c>
      <c r="E31" s="19">
        <v>6318.6</v>
      </c>
      <c r="F31" s="20">
        <v>1.26</v>
      </c>
      <c r="G31" s="20"/>
      <c r="H31" s="31" t="s">
        <v>178</v>
      </c>
      <c r="I31" s="151"/>
      <c r="J31" s="152"/>
      <c r="K31" s="153"/>
      <c r="M31" s="95"/>
    </row>
    <row r="32" spans="2:13" ht="15">
      <c r="B32" s="17" t="s">
        <v>253</v>
      </c>
      <c r="C32" s="17" t="s">
        <v>72</v>
      </c>
      <c r="D32" s="56">
        <v>33700</v>
      </c>
      <c r="E32" s="19">
        <v>5749.37</v>
      </c>
      <c r="F32" s="20">
        <v>1.15</v>
      </c>
      <c r="G32" s="20"/>
      <c r="H32" s="31" t="s">
        <v>254</v>
      </c>
      <c r="I32" s="151"/>
      <c r="J32" s="152"/>
      <c r="K32" s="153"/>
      <c r="M32" s="95"/>
    </row>
    <row r="33" spans="2:13" ht="15">
      <c r="B33" s="17" t="s">
        <v>638</v>
      </c>
      <c r="C33" s="17" t="s">
        <v>75</v>
      </c>
      <c r="D33" s="56">
        <v>8460900</v>
      </c>
      <c r="E33" s="19">
        <v>5453.05</v>
      </c>
      <c r="F33" s="20">
        <v>1.09</v>
      </c>
      <c r="G33" s="20"/>
      <c r="H33" s="31" t="s">
        <v>639</v>
      </c>
      <c r="I33" s="151"/>
      <c r="J33" s="152"/>
      <c r="K33" s="153"/>
      <c r="M33" s="95"/>
    </row>
    <row r="34" spans="2:13" ht="15">
      <c r="B34" s="17" t="s">
        <v>160</v>
      </c>
      <c r="C34" s="17" t="s">
        <v>55</v>
      </c>
      <c r="D34" s="56">
        <v>123700</v>
      </c>
      <c r="E34" s="19">
        <v>5322.69</v>
      </c>
      <c r="F34" s="20">
        <v>1.06</v>
      </c>
      <c r="G34" s="20"/>
      <c r="H34" s="31" t="s">
        <v>451</v>
      </c>
      <c r="I34" s="151"/>
      <c r="J34" s="152"/>
      <c r="K34" s="153"/>
      <c r="M34" s="95"/>
    </row>
    <row r="35" spans="2:13" ht="15">
      <c r="B35" s="17" t="s">
        <v>385</v>
      </c>
      <c r="C35" s="17" t="s">
        <v>30</v>
      </c>
      <c r="D35" s="18">
        <v>520000</v>
      </c>
      <c r="E35" s="86">
        <v>5293.86</v>
      </c>
      <c r="F35" s="20">
        <v>1.05</v>
      </c>
      <c r="G35" s="20"/>
      <c r="H35" s="27" t="s">
        <v>386</v>
      </c>
      <c r="I35" s="151"/>
      <c r="J35" s="152"/>
      <c r="K35" s="153"/>
      <c r="M35" s="95"/>
    </row>
    <row r="36" spans="2:13" ht="15">
      <c r="B36" s="17" t="s">
        <v>114</v>
      </c>
      <c r="C36" s="17" t="s">
        <v>30</v>
      </c>
      <c r="D36" s="18">
        <v>113600</v>
      </c>
      <c r="E36" s="86">
        <v>5000.73</v>
      </c>
      <c r="F36" s="20">
        <v>1</v>
      </c>
      <c r="G36" s="20"/>
      <c r="H36" s="27" t="s">
        <v>115</v>
      </c>
      <c r="I36" s="151"/>
      <c r="J36" s="152"/>
      <c r="K36" s="153"/>
      <c r="M36" s="95"/>
    </row>
    <row r="37" spans="2:13" ht="15">
      <c r="B37" s="17" t="s">
        <v>449</v>
      </c>
      <c r="C37" s="17" t="s">
        <v>60</v>
      </c>
      <c r="D37" s="18">
        <v>1428571</v>
      </c>
      <c r="E37" s="86">
        <v>4966.43</v>
      </c>
      <c r="F37" s="20">
        <v>0.99</v>
      </c>
      <c r="G37" s="20"/>
      <c r="H37" s="27" t="s">
        <v>450</v>
      </c>
      <c r="I37" s="151"/>
      <c r="J37" s="152"/>
      <c r="K37" s="153"/>
      <c r="M37" s="95"/>
    </row>
    <row r="38" spans="2:13" ht="15">
      <c r="B38" s="17" t="s">
        <v>402</v>
      </c>
      <c r="C38" s="17" t="s">
        <v>78</v>
      </c>
      <c r="D38" s="18">
        <v>123432</v>
      </c>
      <c r="E38" s="86">
        <v>4941.41</v>
      </c>
      <c r="F38" s="20">
        <v>0.98</v>
      </c>
      <c r="G38" s="20"/>
      <c r="H38" s="27" t="s">
        <v>403</v>
      </c>
      <c r="I38" s="151"/>
      <c r="J38" s="152"/>
      <c r="K38" s="153"/>
      <c r="M38" s="95"/>
    </row>
    <row r="39" spans="2:13" ht="15">
      <c r="B39" s="17" t="s">
        <v>126</v>
      </c>
      <c r="C39" s="17" t="s">
        <v>47</v>
      </c>
      <c r="D39" s="18">
        <v>177400</v>
      </c>
      <c r="E39" s="86">
        <v>4753.17</v>
      </c>
      <c r="F39" s="20">
        <v>0.95</v>
      </c>
      <c r="G39" s="20"/>
      <c r="H39" s="27" t="s">
        <v>127</v>
      </c>
      <c r="I39" s="151"/>
      <c r="J39" s="152"/>
      <c r="K39" s="153"/>
      <c r="M39" s="95"/>
    </row>
    <row r="40" spans="2:13" ht="15">
      <c r="B40" s="17" t="s">
        <v>216</v>
      </c>
      <c r="C40" s="17" t="s">
        <v>58</v>
      </c>
      <c r="D40" s="18">
        <v>63800</v>
      </c>
      <c r="E40" s="86">
        <v>4212.27</v>
      </c>
      <c r="F40" s="20">
        <v>0.84</v>
      </c>
      <c r="G40" s="20"/>
      <c r="H40" s="27" t="s">
        <v>217</v>
      </c>
      <c r="I40" s="151"/>
      <c r="J40" s="152"/>
      <c r="K40" s="153"/>
      <c r="M40" s="95"/>
    </row>
    <row r="41" spans="2:13" ht="15">
      <c r="B41" s="17" t="s">
        <v>447</v>
      </c>
      <c r="C41" s="17" t="s">
        <v>47</v>
      </c>
      <c r="D41" s="18">
        <v>38400</v>
      </c>
      <c r="E41" s="86">
        <v>3952.34</v>
      </c>
      <c r="F41" s="20">
        <v>0.79</v>
      </c>
      <c r="G41" s="20"/>
      <c r="H41" s="27" t="s">
        <v>448</v>
      </c>
      <c r="I41" s="151"/>
      <c r="J41" s="152"/>
      <c r="K41" s="153"/>
      <c r="M41" s="95"/>
    </row>
    <row r="42" spans="2:13" ht="15">
      <c r="B42" s="17" t="s">
        <v>158</v>
      </c>
      <c r="C42" s="17" t="s">
        <v>55</v>
      </c>
      <c r="D42" s="18">
        <v>76900</v>
      </c>
      <c r="E42" s="86">
        <v>3925.98</v>
      </c>
      <c r="F42" s="20">
        <v>0.78</v>
      </c>
      <c r="G42" s="20"/>
      <c r="H42" s="27" t="s">
        <v>159</v>
      </c>
      <c r="I42" s="151"/>
      <c r="J42" s="152"/>
      <c r="K42" s="153"/>
      <c r="M42" s="95"/>
    </row>
    <row r="43" spans="2:13" ht="15">
      <c r="B43" s="17" t="s">
        <v>85</v>
      </c>
      <c r="C43" s="17" t="s">
        <v>62</v>
      </c>
      <c r="D43" s="18">
        <v>1345000</v>
      </c>
      <c r="E43" s="86">
        <v>3878.31</v>
      </c>
      <c r="F43" s="20">
        <v>0.77</v>
      </c>
      <c r="G43" s="20"/>
      <c r="H43" s="27" t="s">
        <v>86</v>
      </c>
      <c r="I43" s="151"/>
      <c r="J43" s="152"/>
      <c r="K43" s="153"/>
      <c r="M43" s="95"/>
    </row>
    <row r="44" spans="2:13" ht="15">
      <c r="B44" s="17" t="s">
        <v>10</v>
      </c>
      <c r="C44" s="17" t="s">
        <v>11</v>
      </c>
      <c r="D44" s="18">
        <v>275000</v>
      </c>
      <c r="E44" s="86">
        <v>3594.8</v>
      </c>
      <c r="F44" s="20">
        <v>0.72</v>
      </c>
      <c r="G44" s="20"/>
      <c r="H44" s="27" t="s">
        <v>12</v>
      </c>
      <c r="I44" s="151"/>
      <c r="J44" s="152"/>
      <c r="K44" s="153"/>
      <c r="M44" s="95"/>
    </row>
    <row r="45" spans="2:13" ht="15">
      <c r="B45" s="17" t="s">
        <v>249</v>
      </c>
      <c r="C45" s="17" t="s">
        <v>28</v>
      </c>
      <c r="D45" s="18">
        <v>597000</v>
      </c>
      <c r="E45" s="86">
        <v>3399.92</v>
      </c>
      <c r="F45" s="20">
        <v>0.68</v>
      </c>
      <c r="G45" s="20"/>
      <c r="H45" s="27" t="s">
        <v>250</v>
      </c>
      <c r="I45" s="151"/>
      <c r="J45" s="152"/>
      <c r="K45" s="153"/>
      <c r="M45" s="95"/>
    </row>
    <row r="46" spans="2:13" ht="15">
      <c r="B46" s="17" t="s">
        <v>445</v>
      </c>
      <c r="C46" s="17" t="s">
        <v>87</v>
      </c>
      <c r="D46" s="18">
        <v>153189</v>
      </c>
      <c r="E46" s="86">
        <v>3136.09</v>
      </c>
      <c r="F46" s="20">
        <v>0.62</v>
      </c>
      <c r="G46" s="20"/>
      <c r="H46" s="27" t="s">
        <v>446</v>
      </c>
      <c r="I46" s="151"/>
      <c r="J46" s="152"/>
      <c r="K46" s="153"/>
      <c r="M46" s="95"/>
    </row>
    <row r="47" spans="2:13" ht="15">
      <c r="B47" s="17" t="s">
        <v>452</v>
      </c>
      <c r="C47" s="17" t="s">
        <v>55</v>
      </c>
      <c r="D47" s="18">
        <v>687400</v>
      </c>
      <c r="E47" s="86">
        <v>3127.33</v>
      </c>
      <c r="F47" s="20">
        <v>0.62</v>
      </c>
      <c r="G47" s="20"/>
      <c r="H47" s="27" t="s">
        <v>453</v>
      </c>
      <c r="I47" s="151"/>
      <c r="J47" s="152"/>
      <c r="K47" s="153"/>
      <c r="M47" s="95"/>
    </row>
    <row r="48" spans="2:13" ht="15">
      <c r="B48" s="17" t="s">
        <v>276</v>
      </c>
      <c r="C48" s="17" t="s">
        <v>21</v>
      </c>
      <c r="D48" s="18">
        <v>337400</v>
      </c>
      <c r="E48" s="86">
        <v>2622.95</v>
      </c>
      <c r="F48" s="20">
        <v>0.52</v>
      </c>
      <c r="G48" s="20"/>
      <c r="H48" s="27" t="s">
        <v>277</v>
      </c>
      <c r="I48" s="151"/>
      <c r="J48" s="152"/>
      <c r="K48" s="153"/>
      <c r="M48" s="95"/>
    </row>
    <row r="49" spans="2:13" ht="15">
      <c r="B49" s="17" t="s">
        <v>88</v>
      </c>
      <c r="C49" s="17" t="s">
        <v>35</v>
      </c>
      <c r="D49" s="18">
        <v>102100</v>
      </c>
      <c r="E49" s="86">
        <v>2440.6</v>
      </c>
      <c r="F49" s="20">
        <v>0.49</v>
      </c>
      <c r="G49" s="20"/>
      <c r="H49" s="27" t="s">
        <v>89</v>
      </c>
      <c r="I49" s="151"/>
      <c r="J49" s="152"/>
      <c r="K49" s="153"/>
      <c r="M49" s="95"/>
    </row>
    <row r="50" spans="2:13" ht="15">
      <c r="B50" s="17" t="s">
        <v>63</v>
      </c>
      <c r="C50" s="17" t="s">
        <v>30</v>
      </c>
      <c r="D50" s="18">
        <v>264400</v>
      </c>
      <c r="E50" s="86">
        <v>2418.6</v>
      </c>
      <c r="F50" s="20">
        <v>0.48</v>
      </c>
      <c r="G50" s="20"/>
      <c r="H50" s="27" t="s">
        <v>64</v>
      </c>
      <c r="I50" s="151"/>
      <c r="J50" s="152"/>
      <c r="K50" s="153"/>
      <c r="M50" s="95"/>
    </row>
    <row r="51" spans="2:13" ht="15">
      <c r="B51" s="17" t="s">
        <v>274</v>
      </c>
      <c r="C51" s="17" t="s">
        <v>96</v>
      </c>
      <c r="D51" s="18">
        <v>466000</v>
      </c>
      <c r="E51" s="86">
        <v>2345.15</v>
      </c>
      <c r="F51" s="20">
        <v>0.47</v>
      </c>
      <c r="G51" s="20"/>
      <c r="H51" s="27" t="s">
        <v>275</v>
      </c>
      <c r="I51" s="151"/>
      <c r="J51" s="152"/>
      <c r="K51" s="153"/>
      <c r="M51" s="95"/>
    </row>
    <row r="52" spans="2:13" ht="15">
      <c r="B52" s="17" t="s">
        <v>640</v>
      </c>
      <c r="C52" s="17" t="s">
        <v>78</v>
      </c>
      <c r="D52" s="18">
        <v>220000</v>
      </c>
      <c r="E52" s="86">
        <v>2225.3</v>
      </c>
      <c r="F52" s="20">
        <v>0.44</v>
      </c>
      <c r="G52" s="20"/>
      <c r="H52" s="27" t="s">
        <v>641</v>
      </c>
      <c r="I52" s="151"/>
      <c r="J52" s="152"/>
      <c r="K52" s="153"/>
      <c r="M52" s="95"/>
    </row>
    <row r="53" spans="2:13" ht="15">
      <c r="B53" s="17" t="s">
        <v>437</v>
      </c>
      <c r="C53" s="17" t="s">
        <v>21</v>
      </c>
      <c r="D53" s="18">
        <v>207177</v>
      </c>
      <c r="E53" s="86">
        <v>1950.16</v>
      </c>
      <c r="F53" s="20">
        <v>0.39</v>
      </c>
      <c r="G53" s="20"/>
      <c r="H53" s="27" t="s">
        <v>438</v>
      </c>
      <c r="I53" s="151"/>
      <c r="J53" s="152"/>
      <c r="K53" s="153"/>
      <c r="M53" s="95"/>
    </row>
    <row r="54" spans="2:13" ht="15">
      <c r="B54" s="17" t="s">
        <v>138</v>
      </c>
      <c r="C54" s="17" t="s">
        <v>58</v>
      </c>
      <c r="D54" s="18">
        <v>253625</v>
      </c>
      <c r="E54" s="86">
        <v>1947.97</v>
      </c>
      <c r="F54" s="20">
        <v>0.39</v>
      </c>
      <c r="G54" s="20"/>
      <c r="H54" s="27" t="s">
        <v>139</v>
      </c>
      <c r="I54" s="151"/>
      <c r="J54" s="152"/>
      <c r="K54" s="153"/>
      <c r="M54" s="95"/>
    </row>
    <row r="55" spans="2:13" ht="15">
      <c r="B55" s="17" t="s">
        <v>209</v>
      </c>
      <c r="C55" s="17" t="s">
        <v>41</v>
      </c>
      <c r="D55" s="18">
        <v>54760</v>
      </c>
      <c r="E55" s="86">
        <v>1544.04</v>
      </c>
      <c r="F55" s="20">
        <v>0.31</v>
      </c>
      <c r="G55" s="20"/>
      <c r="H55" s="27" t="s">
        <v>210</v>
      </c>
      <c r="I55" s="151"/>
      <c r="J55" s="152"/>
      <c r="K55" s="153"/>
      <c r="M55" s="95"/>
    </row>
    <row r="56" spans="2:13" ht="15">
      <c r="B56" s="17" t="s">
        <v>456</v>
      </c>
      <c r="C56" s="17" t="s">
        <v>81</v>
      </c>
      <c r="D56" s="18">
        <v>216902</v>
      </c>
      <c r="E56" s="86">
        <v>1406.18</v>
      </c>
      <c r="F56" s="20">
        <v>0.28</v>
      </c>
      <c r="G56" s="20"/>
      <c r="H56" s="27" t="s">
        <v>457</v>
      </c>
      <c r="I56" s="151"/>
      <c r="J56" s="152"/>
      <c r="K56" s="153"/>
      <c r="M56" s="95"/>
    </row>
    <row r="57" spans="2:13" ht="15">
      <c r="B57" s="17" t="s">
        <v>441</v>
      </c>
      <c r="C57" s="17" t="s">
        <v>90</v>
      </c>
      <c r="D57" s="18">
        <v>82700</v>
      </c>
      <c r="E57" s="86">
        <v>1382.91</v>
      </c>
      <c r="F57" s="20">
        <v>0.28</v>
      </c>
      <c r="G57" s="20"/>
      <c r="H57" s="27" t="s">
        <v>442</v>
      </c>
      <c r="I57" s="151"/>
      <c r="J57" s="152"/>
      <c r="K57" s="153"/>
      <c r="M57" s="95"/>
    </row>
    <row r="58" spans="2:13" ht="15">
      <c r="B58" s="17" t="s">
        <v>458</v>
      </c>
      <c r="C58" s="17" t="s">
        <v>101</v>
      </c>
      <c r="D58" s="18">
        <v>129000</v>
      </c>
      <c r="E58" s="86">
        <v>1283.03</v>
      </c>
      <c r="F58" s="20">
        <v>0.26</v>
      </c>
      <c r="G58" s="20"/>
      <c r="H58" s="27" t="s">
        <v>459</v>
      </c>
      <c r="I58" s="151"/>
      <c r="J58" s="152"/>
      <c r="K58" s="153"/>
      <c r="M58" s="95"/>
    </row>
    <row r="59" spans="2:13" ht="15">
      <c r="B59" s="17" t="s">
        <v>97</v>
      </c>
      <c r="C59" s="17" t="s">
        <v>90</v>
      </c>
      <c r="D59" s="18">
        <v>331000</v>
      </c>
      <c r="E59" s="86">
        <v>1259.29</v>
      </c>
      <c r="F59" s="20">
        <v>0.25</v>
      </c>
      <c r="G59" s="20"/>
      <c r="H59" s="27" t="s">
        <v>98</v>
      </c>
      <c r="I59" s="151"/>
      <c r="J59" s="152"/>
      <c r="K59" s="153"/>
      <c r="M59" s="95"/>
    </row>
    <row r="60" spans="2:13" ht="15">
      <c r="B60" s="17" t="s">
        <v>378</v>
      </c>
      <c r="C60" s="17" t="s">
        <v>72</v>
      </c>
      <c r="D60" s="18">
        <v>110800</v>
      </c>
      <c r="E60" s="86">
        <v>1242.57</v>
      </c>
      <c r="F60" s="20">
        <v>0.25</v>
      </c>
      <c r="G60" s="20"/>
      <c r="H60" s="27" t="s">
        <v>379</v>
      </c>
      <c r="I60" s="151"/>
      <c r="J60" s="152"/>
      <c r="K60" s="153"/>
      <c r="M60" s="95"/>
    </row>
    <row r="61" spans="2:9" s="25" customFormat="1" ht="15">
      <c r="B61" s="15" t="s">
        <v>286</v>
      </c>
      <c r="C61" s="15"/>
      <c r="D61" s="22"/>
      <c r="E61" s="98">
        <f>SUM(E10:E60)</f>
        <v>369798.1599999998</v>
      </c>
      <c r="F61" s="98">
        <f>SUM(F10:F60)</f>
        <v>73.70000000000003</v>
      </c>
      <c r="G61" s="101"/>
      <c r="H61" s="24"/>
      <c r="I61" s="151"/>
    </row>
    <row r="62" spans="2:9" s="25" customFormat="1" ht="15">
      <c r="B62" s="15" t="s">
        <v>287</v>
      </c>
      <c r="C62" s="15"/>
      <c r="D62" s="22"/>
      <c r="E62" s="101"/>
      <c r="F62" s="101"/>
      <c r="G62" s="101"/>
      <c r="H62" s="24"/>
      <c r="I62" s="151"/>
    </row>
    <row r="63" spans="2:9" s="25" customFormat="1" ht="15">
      <c r="B63" s="15" t="s">
        <v>288</v>
      </c>
      <c r="C63" s="17"/>
      <c r="D63" s="18"/>
      <c r="E63" s="86"/>
      <c r="F63" s="86"/>
      <c r="G63" s="86"/>
      <c r="H63" s="27"/>
      <c r="I63" s="151"/>
    </row>
    <row r="64" spans="2:9" s="25" customFormat="1" ht="15">
      <c r="B64" s="17" t="s">
        <v>460</v>
      </c>
      <c r="C64" s="17" t="s">
        <v>419</v>
      </c>
      <c r="D64" s="18">
        <v>1000</v>
      </c>
      <c r="E64" s="86">
        <v>945.95</v>
      </c>
      <c r="F64" s="86">
        <v>0.19</v>
      </c>
      <c r="G64" s="57">
        <v>5.0498</v>
      </c>
      <c r="H64" s="27" t="s">
        <v>461</v>
      </c>
      <c r="I64" s="151"/>
    </row>
    <row r="65" spans="2:9" s="25" customFormat="1" ht="15">
      <c r="B65" s="15" t="s">
        <v>286</v>
      </c>
      <c r="C65" s="15"/>
      <c r="D65" s="22"/>
      <c r="E65" s="98">
        <f>SUM(E64:E64)</f>
        <v>945.95</v>
      </c>
      <c r="F65" s="58">
        <f>SUM(F64:F64)</f>
        <v>0.19</v>
      </c>
      <c r="G65" s="101"/>
      <c r="H65" s="24"/>
      <c r="I65" s="151"/>
    </row>
    <row r="66" spans="2:9" ht="15">
      <c r="B66" s="15" t="s">
        <v>417</v>
      </c>
      <c r="C66" s="17"/>
      <c r="D66" s="18"/>
      <c r="E66" s="86"/>
      <c r="F66" s="91"/>
      <c r="G66" s="91"/>
      <c r="H66" s="27"/>
      <c r="I66" s="151"/>
    </row>
    <row r="67" spans="2:9" ht="15">
      <c r="B67" s="15" t="s">
        <v>418</v>
      </c>
      <c r="C67" s="17"/>
      <c r="D67" s="18"/>
      <c r="E67" s="86"/>
      <c r="F67" s="91"/>
      <c r="G67" s="91"/>
      <c r="H67" s="27"/>
      <c r="I67" s="151"/>
    </row>
    <row r="68" spans="2:9" ht="15">
      <c r="B68" s="15" t="s">
        <v>9</v>
      </c>
      <c r="C68" s="11"/>
      <c r="D68" s="28"/>
      <c r="E68" s="13"/>
      <c r="F68" s="14"/>
      <c r="G68" s="59"/>
      <c r="H68" s="29"/>
      <c r="I68" s="151"/>
    </row>
    <row r="69" spans="2:9" s="25" customFormat="1" ht="15">
      <c r="B69" s="17" t="s">
        <v>642</v>
      </c>
      <c r="C69" s="17" t="s">
        <v>419</v>
      </c>
      <c r="D69" s="18">
        <v>1000</v>
      </c>
      <c r="E69" s="86">
        <v>10164.89</v>
      </c>
      <c r="F69" s="21">
        <v>2.02</v>
      </c>
      <c r="G69" s="57">
        <v>6.805</v>
      </c>
      <c r="H69" s="60" t="s">
        <v>643</v>
      </c>
      <c r="I69" s="151"/>
    </row>
    <row r="70" spans="2:9" s="25" customFormat="1" ht="15">
      <c r="B70" s="17" t="s">
        <v>462</v>
      </c>
      <c r="C70" s="17" t="s">
        <v>419</v>
      </c>
      <c r="D70" s="18">
        <v>500</v>
      </c>
      <c r="E70" s="86">
        <v>5235.26</v>
      </c>
      <c r="F70" s="21">
        <v>1.04</v>
      </c>
      <c r="G70" s="57">
        <v>4.68</v>
      </c>
      <c r="H70" s="60" t="s">
        <v>463</v>
      </c>
      <c r="I70" s="151"/>
    </row>
    <row r="71" spans="2:9" s="25" customFormat="1" ht="15">
      <c r="B71" s="17" t="s">
        <v>387</v>
      </c>
      <c r="C71" s="17" t="s">
        <v>419</v>
      </c>
      <c r="D71" s="18">
        <v>400</v>
      </c>
      <c r="E71" s="86">
        <v>4115.05</v>
      </c>
      <c r="F71" s="21">
        <v>0.82</v>
      </c>
      <c r="G71" s="57">
        <v>4.569999999999999</v>
      </c>
      <c r="H71" s="60" t="s">
        <v>464</v>
      </c>
      <c r="I71" s="151"/>
    </row>
    <row r="72" spans="2:9" s="25" customFormat="1" ht="15">
      <c r="B72" s="17" t="s">
        <v>387</v>
      </c>
      <c r="C72" s="17" t="s">
        <v>419</v>
      </c>
      <c r="D72" s="18">
        <v>250</v>
      </c>
      <c r="E72" s="86">
        <v>2721.73</v>
      </c>
      <c r="F72" s="21">
        <v>0.54</v>
      </c>
      <c r="G72" s="57">
        <v>5.25</v>
      </c>
      <c r="H72" s="60" t="s">
        <v>467</v>
      </c>
      <c r="I72" s="151"/>
    </row>
    <row r="73" spans="2:9" s="25" customFormat="1" ht="15">
      <c r="B73" s="17" t="s">
        <v>462</v>
      </c>
      <c r="C73" s="17" t="s">
        <v>419</v>
      </c>
      <c r="D73" s="18">
        <v>250</v>
      </c>
      <c r="E73" s="86">
        <v>2712.44</v>
      </c>
      <c r="F73" s="21">
        <v>0.54</v>
      </c>
      <c r="G73" s="57">
        <v>5.09</v>
      </c>
      <c r="H73" s="60" t="s">
        <v>468</v>
      </c>
      <c r="I73" s="151"/>
    </row>
    <row r="74" spans="2:9" s="25" customFormat="1" ht="15">
      <c r="B74" s="17" t="s">
        <v>289</v>
      </c>
      <c r="C74" s="17" t="s">
        <v>419</v>
      </c>
      <c r="D74" s="18">
        <v>250</v>
      </c>
      <c r="E74" s="86">
        <v>2656.5</v>
      </c>
      <c r="F74" s="21">
        <v>0.53</v>
      </c>
      <c r="G74" s="57">
        <v>4.5001</v>
      </c>
      <c r="H74" s="60" t="s">
        <v>465</v>
      </c>
      <c r="I74" s="151"/>
    </row>
    <row r="75" spans="2:9" s="25" customFormat="1" ht="15">
      <c r="B75" s="17" t="s">
        <v>469</v>
      </c>
      <c r="C75" s="17" t="s">
        <v>419</v>
      </c>
      <c r="D75" s="18">
        <v>250</v>
      </c>
      <c r="E75" s="86">
        <v>2648.1</v>
      </c>
      <c r="F75" s="21">
        <v>0.53</v>
      </c>
      <c r="G75" s="57">
        <v>4.5099</v>
      </c>
      <c r="H75" s="60" t="s">
        <v>470</v>
      </c>
      <c r="I75" s="151"/>
    </row>
    <row r="76" spans="2:9" s="25" customFormat="1" ht="15">
      <c r="B76" s="17" t="s">
        <v>425</v>
      </c>
      <c r="C76" s="17" t="s">
        <v>419</v>
      </c>
      <c r="D76" s="18">
        <v>250</v>
      </c>
      <c r="E76" s="86">
        <v>2607.79</v>
      </c>
      <c r="F76" s="21">
        <v>0.52</v>
      </c>
      <c r="G76" s="57">
        <v>4.805000000000001</v>
      </c>
      <c r="H76" s="60" t="s">
        <v>466</v>
      </c>
      <c r="I76" s="151"/>
    </row>
    <row r="77" spans="2:9" s="25" customFormat="1" ht="15">
      <c r="B77" s="17" t="s">
        <v>425</v>
      </c>
      <c r="C77" s="17" t="s">
        <v>474</v>
      </c>
      <c r="D77" s="18">
        <v>250</v>
      </c>
      <c r="E77" s="86">
        <v>2577.61</v>
      </c>
      <c r="F77" s="21">
        <v>0.51</v>
      </c>
      <c r="G77" s="57">
        <v>4.4495</v>
      </c>
      <c r="H77" s="60" t="s">
        <v>475</v>
      </c>
      <c r="I77" s="151"/>
    </row>
    <row r="78" spans="2:9" s="25" customFormat="1" ht="15">
      <c r="B78" s="17" t="s">
        <v>387</v>
      </c>
      <c r="C78" s="17" t="s">
        <v>419</v>
      </c>
      <c r="D78" s="18">
        <v>150</v>
      </c>
      <c r="E78" s="86">
        <v>1596.61</v>
      </c>
      <c r="F78" s="21">
        <v>0.32</v>
      </c>
      <c r="G78" s="57">
        <v>3.9949</v>
      </c>
      <c r="H78" s="60" t="s">
        <v>473</v>
      </c>
      <c r="I78" s="151"/>
    </row>
    <row r="79" spans="2:9" s="25" customFormat="1" ht="15">
      <c r="B79" s="17" t="s">
        <v>471</v>
      </c>
      <c r="C79" s="17" t="s">
        <v>419</v>
      </c>
      <c r="D79" s="18">
        <v>150</v>
      </c>
      <c r="E79" s="86">
        <v>1563.05</v>
      </c>
      <c r="F79" s="21">
        <v>0.31</v>
      </c>
      <c r="G79" s="57">
        <v>4.68</v>
      </c>
      <c r="H79" s="60" t="s">
        <v>472</v>
      </c>
      <c r="I79" s="151"/>
    </row>
    <row r="80" spans="2:9" s="25" customFormat="1" ht="15">
      <c r="B80" s="17" t="s">
        <v>476</v>
      </c>
      <c r="C80" s="17" t="s">
        <v>419</v>
      </c>
      <c r="D80" s="18">
        <v>110</v>
      </c>
      <c r="E80" s="86">
        <v>1214.4</v>
      </c>
      <c r="F80" s="21">
        <v>0.24</v>
      </c>
      <c r="G80" s="57">
        <v>5.225</v>
      </c>
      <c r="H80" s="60" t="s">
        <v>477</v>
      </c>
      <c r="I80" s="151"/>
    </row>
    <row r="81" spans="2:9" s="25" customFormat="1" ht="15">
      <c r="B81" s="17" t="s">
        <v>478</v>
      </c>
      <c r="C81" s="17" t="s">
        <v>419</v>
      </c>
      <c r="D81" s="18">
        <v>100</v>
      </c>
      <c r="E81" s="86">
        <v>1101.51</v>
      </c>
      <c r="F81" s="21">
        <v>0.22</v>
      </c>
      <c r="G81" s="57">
        <v>6.909999999999999</v>
      </c>
      <c r="H81" s="60" t="s">
        <v>479</v>
      </c>
      <c r="I81" s="151"/>
    </row>
    <row r="82" spans="2:9" s="25" customFormat="1" ht="15">
      <c r="B82" s="17" t="s">
        <v>425</v>
      </c>
      <c r="C82" s="17" t="s">
        <v>474</v>
      </c>
      <c r="D82" s="18">
        <v>100</v>
      </c>
      <c r="E82" s="86">
        <v>1044.3</v>
      </c>
      <c r="F82" s="21">
        <v>0.21</v>
      </c>
      <c r="G82" s="57">
        <v>5.5</v>
      </c>
      <c r="H82" s="60" t="s">
        <v>480</v>
      </c>
      <c r="I82" s="151"/>
    </row>
    <row r="83" spans="2:9" s="25" customFormat="1" ht="15">
      <c r="B83" s="17" t="s">
        <v>425</v>
      </c>
      <c r="C83" s="17" t="s">
        <v>419</v>
      </c>
      <c r="D83" s="18">
        <v>50</v>
      </c>
      <c r="E83" s="86">
        <v>548.57</v>
      </c>
      <c r="F83" s="21">
        <v>0.11</v>
      </c>
      <c r="G83" s="57">
        <v>6.875000000000001</v>
      </c>
      <c r="H83" s="60" t="s">
        <v>481</v>
      </c>
      <c r="I83" s="151"/>
    </row>
    <row r="84" spans="2:9" s="25" customFormat="1" ht="15">
      <c r="B84" s="17" t="s">
        <v>482</v>
      </c>
      <c r="C84" s="17" t="s">
        <v>419</v>
      </c>
      <c r="D84" s="18">
        <v>15</v>
      </c>
      <c r="E84" s="86">
        <v>155.84</v>
      </c>
      <c r="F84" s="21">
        <v>0.03</v>
      </c>
      <c r="G84" s="57">
        <v>4.82</v>
      </c>
      <c r="H84" s="60" t="s">
        <v>483</v>
      </c>
      <c r="I84" s="151"/>
    </row>
    <row r="85" spans="2:9" s="25" customFormat="1" ht="15">
      <c r="B85" s="15" t="s">
        <v>286</v>
      </c>
      <c r="C85" s="15"/>
      <c r="D85" s="22"/>
      <c r="E85" s="98">
        <f>SUM(E69:E84)</f>
        <v>42663.65</v>
      </c>
      <c r="F85" s="98">
        <f>SUM(F69:F84)</f>
        <v>8.49</v>
      </c>
      <c r="G85" s="57"/>
      <c r="H85" s="24"/>
      <c r="I85" s="151"/>
    </row>
    <row r="86" spans="2:10" ht="15">
      <c r="B86" s="172" t="s">
        <v>484</v>
      </c>
      <c r="C86" s="17"/>
      <c r="D86" s="18"/>
      <c r="E86" s="86"/>
      <c r="F86" s="101"/>
      <c r="G86" s="173"/>
      <c r="H86" s="27"/>
      <c r="I86" s="151"/>
      <c r="J86" s="25"/>
    </row>
    <row r="87" spans="2:10" ht="15">
      <c r="B87" s="172" t="s">
        <v>485</v>
      </c>
      <c r="C87" s="17"/>
      <c r="D87" s="18"/>
      <c r="E87" s="86"/>
      <c r="F87" s="101"/>
      <c r="G87" s="173"/>
      <c r="H87" s="27"/>
      <c r="I87" s="151"/>
      <c r="J87" s="25"/>
    </row>
    <row r="88" spans="2:10" ht="15">
      <c r="B88" s="174" t="s">
        <v>633</v>
      </c>
      <c r="C88" s="17" t="s">
        <v>16</v>
      </c>
      <c r="D88" s="18">
        <v>13000000</v>
      </c>
      <c r="E88" s="86">
        <v>13575.74</v>
      </c>
      <c r="F88" s="86">
        <v>2.7</v>
      </c>
      <c r="G88" s="57">
        <v>5.38</v>
      </c>
      <c r="H88" s="27" t="s">
        <v>428</v>
      </c>
      <c r="I88" s="151"/>
      <c r="J88" s="25"/>
    </row>
    <row r="89" spans="2:10" ht="15">
      <c r="B89" s="174" t="s">
        <v>644</v>
      </c>
      <c r="C89" s="17" t="s">
        <v>16</v>
      </c>
      <c r="D89" s="18">
        <v>10000000</v>
      </c>
      <c r="E89" s="86">
        <v>10123.31</v>
      </c>
      <c r="F89" s="86">
        <v>2.02</v>
      </c>
      <c r="G89" s="57">
        <v>4.5802000000000005</v>
      </c>
      <c r="H89" s="27" t="s">
        <v>488</v>
      </c>
      <c r="I89" s="151"/>
      <c r="J89" s="25"/>
    </row>
    <row r="90" spans="2:10" ht="15">
      <c r="B90" s="174" t="s">
        <v>632</v>
      </c>
      <c r="C90" s="17" t="s">
        <v>16</v>
      </c>
      <c r="D90" s="18">
        <v>10000000</v>
      </c>
      <c r="E90" s="86">
        <v>10023.6</v>
      </c>
      <c r="F90" s="86">
        <v>2</v>
      </c>
      <c r="G90" s="57">
        <v>5.6665</v>
      </c>
      <c r="H90" s="27" t="s">
        <v>427</v>
      </c>
      <c r="I90" s="151"/>
      <c r="J90" s="25"/>
    </row>
    <row r="91" spans="2:10" ht="15">
      <c r="B91" s="174" t="s">
        <v>634</v>
      </c>
      <c r="C91" s="17" t="s">
        <v>16</v>
      </c>
      <c r="D91" s="18">
        <v>10000000</v>
      </c>
      <c r="E91" s="86">
        <v>9980.66</v>
      </c>
      <c r="F91" s="86">
        <v>1.99</v>
      </c>
      <c r="G91" s="57">
        <v>5.8413</v>
      </c>
      <c r="H91" s="27" t="s">
        <v>429</v>
      </c>
      <c r="I91" s="151"/>
      <c r="J91" s="25"/>
    </row>
    <row r="92" spans="2:10" ht="15">
      <c r="B92" s="174" t="s">
        <v>645</v>
      </c>
      <c r="C92" s="17" t="s">
        <v>16</v>
      </c>
      <c r="D92" s="18">
        <v>6000000</v>
      </c>
      <c r="E92" s="86">
        <v>6316.47</v>
      </c>
      <c r="F92" s="86">
        <v>1.26</v>
      </c>
      <c r="G92" s="57">
        <v>4.9973</v>
      </c>
      <c r="H92" s="27" t="s">
        <v>486</v>
      </c>
      <c r="I92" s="151"/>
      <c r="J92" s="25"/>
    </row>
    <row r="93" spans="2:10" ht="15">
      <c r="B93" s="174" t="s">
        <v>646</v>
      </c>
      <c r="C93" s="17" t="s">
        <v>16</v>
      </c>
      <c r="D93" s="18">
        <v>5000000</v>
      </c>
      <c r="E93" s="86">
        <v>5387.03</v>
      </c>
      <c r="F93" s="86">
        <v>1.07</v>
      </c>
      <c r="G93" s="57">
        <v>6.063000000000001</v>
      </c>
      <c r="H93" s="27" t="s">
        <v>487</v>
      </c>
      <c r="I93" s="151"/>
      <c r="J93" s="25"/>
    </row>
    <row r="94" spans="2:10" ht="15">
      <c r="B94" s="174" t="s">
        <v>647</v>
      </c>
      <c r="C94" s="17" t="s">
        <v>16</v>
      </c>
      <c r="D94" s="18">
        <v>2500000</v>
      </c>
      <c r="E94" s="86">
        <v>2616.43</v>
      </c>
      <c r="F94" s="86">
        <v>0.52</v>
      </c>
      <c r="G94" s="57">
        <v>6.533600000000001</v>
      </c>
      <c r="H94" s="27" t="s">
        <v>489</v>
      </c>
      <c r="I94" s="151"/>
      <c r="J94" s="25"/>
    </row>
    <row r="95" spans="2:10" ht="15">
      <c r="B95" s="174" t="s">
        <v>648</v>
      </c>
      <c r="C95" s="17" t="s">
        <v>16</v>
      </c>
      <c r="D95" s="18">
        <v>2500000</v>
      </c>
      <c r="E95" s="86">
        <v>2402.87</v>
      </c>
      <c r="F95" s="86">
        <v>0.48</v>
      </c>
      <c r="G95" s="57">
        <v>6.7849</v>
      </c>
      <c r="H95" s="27" t="s">
        <v>490</v>
      </c>
      <c r="I95" s="151"/>
      <c r="J95" s="25"/>
    </row>
    <row r="96" spans="2:10" ht="15">
      <c r="B96" s="174" t="s">
        <v>649</v>
      </c>
      <c r="C96" s="17" t="s">
        <v>16</v>
      </c>
      <c r="D96" s="18">
        <v>1500000</v>
      </c>
      <c r="E96" s="86">
        <v>1580.37</v>
      </c>
      <c r="F96" s="86">
        <v>0.31</v>
      </c>
      <c r="G96" s="57">
        <v>5.7189</v>
      </c>
      <c r="H96" s="27" t="s">
        <v>491</v>
      </c>
      <c r="I96" s="151"/>
      <c r="J96" s="25"/>
    </row>
    <row r="97" spans="2:10" ht="15">
      <c r="B97" s="174" t="s">
        <v>650</v>
      </c>
      <c r="C97" s="17" t="s">
        <v>16</v>
      </c>
      <c r="D97" s="18">
        <v>1000000</v>
      </c>
      <c r="E97" s="86">
        <v>1045.68</v>
      </c>
      <c r="F97" s="86">
        <v>0.21</v>
      </c>
      <c r="G97" s="57">
        <v>6.697100000000001</v>
      </c>
      <c r="H97" s="27" t="s">
        <v>492</v>
      </c>
      <c r="I97" s="151"/>
      <c r="J97" s="25"/>
    </row>
    <row r="98" spans="2:10" ht="15">
      <c r="B98" s="174" t="s">
        <v>651</v>
      </c>
      <c r="C98" s="17" t="s">
        <v>16</v>
      </c>
      <c r="D98" s="18">
        <v>1000000</v>
      </c>
      <c r="E98" s="86">
        <v>1045.59</v>
      </c>
      <c r="F98" s="86">
        <v>0.21</v>
      </c>
      <c r="G98" s="57">
        <v>6.326</v>
      </c>
      <c r="H98" s="27" t="s">
        <v>493</v>
      </c>
      <c r="I98" s="151"/>
      <c r="J98" s="25"/>
    </row>
    <row r="99" spans="2:10" ht="15">
      <c r="B99" s="174" t="s">
        <v>652</v>
      </c>
      <c r="C99" s="17" t="s">
        <v>16</v>
      </c>
      <c r="D99" s="18">
        <v>500000</v>
      </c>
      <c r="E99" s="86">
        <v>501.18</v>
      </c>
      <c r="F99" s="86">
        <v>0.1</v>
      </c>
      <c r="G99" s="57">
        <v>5.6458</v>
      </c>
      <c r="H99" s="27" t="s">
        <v>494</v>
      </c>
      <c r="I99" s="151"/>
      <c r="J99" s="25"/>
    </row>
    <row r="100" spans="2:10" ht="15">
      <c r="B100" s="174" t="s">
        <v>653</v>
      </c>
      <c r="C100" s="17" t="s">
        <v>16</v>
      </c>
      <c r="D100" s="18">
        <v>25600</v>
      </c>
      <c r="E100" s="86">
        <v>27.28</v>
      </c>
      <c r="F100" s="86">
        <v>0.01</v>
      </c>
      <c r="G100" s="57">
        <v>5.0049</v>
      </c>
      <c r="H100" s="27" t="s">
        <v>495</v>
      </c>
      <c r="I100" s="151"/>
      <c r="J100" s="25"/>
    </row>
    <row r="101" spans="2:9" ht="15">
      <c r="B101" s="15" t="s">
        <v>286</v>
      </c>
      <c r="C101" s="17"/>
      <c r="D101" s="18"/>
      <c r="E101" s="98">
        <f>SUM(E88:E100)</f>
        <v>64626.21</v>
      </c>
      <c r="F101" s="98">
        <f>SUM(F88:F100)</f>
        <v>12.880000000000003</v>
      </c>
      <c r="G101" s="101"/>
      <c r="H101" s="27"/>
      <c r="I101" s="151"/>
    </row>
    <row r="102" spans="2:9" ht="15">
      <c r="B102" s="35" t="s">
        <v>496</v>
      </c>
      <c r="C102" s="17"/>
      <c r="D102" s="106"/>
      <c r="E102" s="86">
        <v>20503.11</v>
      </c>
      <c r="F102" s="20">
        <v>4.08</v>
      </c>
      <c r="G102" s="20"/>
      <c r="H102" s="27"/>
      <c r="I102" s="175"/>
    </row>
    <row r="103" spans="2:9" ht="15">
      <c r="B103" s="15" t="s">
        <v>497</v>
      </c>
      <c r="C103" s="17"/>
      <c r="D103" s="36"/>
      <c r="E103" s="86">
        <v>3473.46</v>
      </c>
      <c r="F103" s="20">
        <v>0.66</v>
      </c>
      <c r="G103" s="20"/>
      <c r="H103" s="27"/>
      <c r="I103" s="159"/>
    </row>
    <row r="104" spans="2:9" ht="15">
      <c r="B104" s="37" t="s">
        <v>300</v>
      </c>
      <c r="C104" s="37"/>
      <c r="D104" s="38"/>
      <c r="E104" s="23">
        <f>E61+E85+E101+E102+E103+E65</f>
        <v>502010.53999999986</v>
      </c>
      <c r="F104" s="23">
        <f>F61+F85+F101+F102+F103+F65</f>
        <v>100.00000000000001</v>
      </c>
      <c r="G104" s="39"/>
      <c r="H104" s="40"/>
      <c r="I104" s="151"/>
    </row>
    <row r="105" spans="2:9" ht="15">
      <c r="B105" s="41" t="s">
        <v>498</v>
      </c>
      <c r="C105" s="42"/>
      <c r="D105" s="43"/>
      <c r="E105" s="44"/>
      <c r="F105" s="44"/>
      <c r="G105" s="44"/>
      <c r="H105" s="45"/>
      <c r="I105" s="151"/>
    </row>
    <row r="106" spans="2:9" ht="12.75" customHeight="1">
      <c r="B106" s="117" t="s">
        <v>302</v>
      </c>
      <c r="C106" s="118"/>
      <c r="D106" s="118"/>
      <c r="E106" s="118"/>
      <c r="F106" s="118"/>
      <c r="G106" s="118"/>
      <c r="H106" s="6"/>
      <c r="I106" s="151"/>
    </row>
    <row r="107" spans="2:9" ht="12.75" customHeight="1">
      <c r="B107" s="117" t="s">
        <v>304</v>
      </c>
      <c r="C107" s="118"/>
      <c r="D107" s="118"/>
      <c r="E107" s="118"/>
      <c r="F107" s="118"/>
      <c r="G107" s="118"/>
      <c r="H107" s="6"/>
      <c r="I107" s="151"/>
    </row>
    <row r="108" spans="2:9" ht="12.75" customHeight="1">
      <c r="B108" s="176"/>
      <c r="C108" s="118"/>
      <c r="D108" s="118"/>
      <c r="E108" s="118"/>
      <c r="F108" s="118"/>
      <c r="G108" s="118"/>
      <c r="H108" s="6"/>
      <c r="I108" s="151"/>
    </row>
    <row r="109" spans="2:8" ht="15">
      <c r="B109" s="318" t="s">
        <v>305</v>
      </c>
      <c r="C109" s="319"/>
      <c r="D109" s="320"/>
      <c r="E109" s="320"/>
      <c r="F109" s="319"/>
      <c r="G109" s="319"/>
      <c r="H109" s="6"/>
    </row>
    <row r="110" spans="2:8" ht="15">
      <c r="B110" s="378" t="s">
        <v>663</v>
      </c>
      <c r="C110" s="379"/>
      <c r="D110" s="379"/>
      <c r="E110" s="379"/>
      <c r="F110" s="379"/>
      <c r="G110" s="379"/>
      <c r="H110" s="380"/>
    </row>
    <row r="111" spans="2:8" ht="15">
      <c r="B111" s="381" t="s">
        <v>307</v>
      </c>
      <c r="C111" s="382"/>
      <c r="D111" s="382"/>
      <c r="E111" s="382"/>
      <c r="F111" s="382"/>
      <c r="G111" s="383"/>
      <c r="H111" s="6"/>
    </row>
    <row r="112" spans="2:8" ht="15">
      <c r="B112" s="322" t="s">
        <v>308</v>
      </c>
      <c r="C112" s="323"/>
      <c r="D112" s="323"/>
      <c r="E112" s="323"/>
      <c r="F112" s="323"/>
      <c r="G112" s="319"/>
      <c r="H112" s="345"/>
    </row>
    <row r="113" spans="2:8" ht="15">
      <c r="B113" s="324" t="s">
        <v>698</v>
      </c>
      <c r="C113" s="325" t="s">
        <v>665</v>
      </c>
      <c r="D113" s="326"/>
      <c r="E113" s="325" t="s">
        <v>666</v>
      </c>
      <c r="F113" s="326"/>
      <c r="G113" s="326"/>
      <c r="H113" s="327"/>
    </row>
    <row r="114" spans="2:8" ht="15">
      <c r="B114" s="328" t="s">
        <v>699</v>
      </c>
      <c r="C114" s="329">
        <v>25.511</v>
      </c>
      <c r="D114" s="384"/>
      <c r="E114" s="385">
        <v>24.569</v>
      </c>
      <c r="F114" s="386"/>
      <c r="G114" s="329"/>
      <c r="H114" s="331"/>
    </row>
    <row r="115" spans="2:8" ht="15">
      <c r="B115" s="332" t="s">
        <v>700</v>
      </c>
      <c r="C115" s="329">
        <v>37.042</v>
      </c>
      <c r="D115" s="384"/>
      <c r="E115" s="385">
        <v>36.889</v>
      </c>
      <c r="F115" s="386"/>
      <c r="G115" s="329"/>
      <c r="H115" s="331"/>
    </row>
    <row r="116" spans="2:8" ht="15">
      <c r="B116" s="332" t="s">
        <v>710</v>
      </c>
      <c r="C116" s="329">
        <v>16.313</v>
      </c>
      <c r="D116" s="384"/>
      <c r="E116" s="385">
        <v>15.337</v>
      </c>
      <c r="F116" s="386"/>
      <c r="G116" s="329"/>
      <c r="H116" s="331"/>
    </row>
    <row r="117" spans="2:8" ht="15">
      <c r="B117" s="332" t="s">
        <v>701</v>
      </c>
      <c r="C117" s="329">
        <v>28.989</v>
      </c>
      <c r="D117" s="384"/>
      <c r="E117" s="385">
        <v>28.054</v>
      </c>
      <c r="F117" s="386"/>
      <c r="G117" s="329"/>
      <c r="H117" s="331"/>
    </row>
    <row r="118" spans="2:8" ht="15">
      <c r="B118" s="332" t="s">
        <v>702</v>
      </c>
      <c r="C118" s="329">
        <v>40.472</v>
      </c>
      <c r="D118" s="384"/>
      <c r="E118" s="385">
        <v>40.506</v>
      </c>
      <c r="F118" s="386"/>
      <c r="G118" s="329"/>
      <c r="H118" s="331"/>
    </row>
    <row r="119" spans="2:8" ht="15">
      <c r="B119" s="332" t="s">
        <v>711</v>
      </c>
      <c r="C119" s="329">
        <v>17.517</v>
      </c>
      <c r="D119" s="384"/>
      <c r="E119" s="385">
        <v>16.573</v>
      </c>
      <c r="F119" s="386"/>
      <c r="G119" s="329"/>
      <c r="H119" s="331"/>
    </row>
    <row r="120" spans="2:8" ht="15">
      <c r="B120" s="333" t="s">
        <v>672</v>
      </c>
      <c r="C120" s="334"/>
      <c r="D120" s="387"/>
      <c r="E120" s="335"/>
      <c r="F120" s="334"/>
      <c r="G120" s="334"/>
      <c r="H120" s="336"/>
    </row>
    <row r="121" spans="2:8" ht="15">
      <c r="B121" s="337" t="s">
        <v>712</v>
      </c>
      <c r="C121" s="319"/>
      <c r="D121" s="319"/>
      <c r="E121" s="319"/>
      <c r="F121" s="319"/>
      <c r="G121" s="319"/>
      <c r="H121" s="345"/>
    </row>
    <row r="122" spans="2:8" ht="15">
      <c r="B122" s="362" t="s">
        <v>685</v>
      </c>
      <c r="C122" s="319"/>
      <c r="D122" s="319"/>
      <c r="E122" s="319"/>
      <c r="F122" s="319"/>
      <c r="G122" s="319"/>
      <c r="H122" s="345"/>
    </row>
    <row r="123" spans="2:8" ht="15">
      <c r="B123" s="388" t="s">
        <v>713</v>
      </c>
      <c r="C123" s="389"/>
      <c r="D123" s="389"/>
      <c r="E123" s="389"/>
      <c r="F123" s="389"/>
      <c r="G123" s="389"/>
      <c r="H123" s="390"/>
    </row>
    <row r="124" spans="2:8" ht="15">
      <c r="B124" s="337" t="s">
        <v>714</v>
      </c>
      <c r="C124" s="340"/>
      <c r="D124" s="340"/>
      <c r="E124" s="340"/>
      <c r="F124" s="340"/>
      <c r="G124" s="340"/>
      <c r="H124" s="357"/>
    </row>
    <row r="125" spans="2:8" ht="15">
      <c r="B125" s="391" t="s">
        <v>309</v>
      </c>
      <c r="C125" s="359" t="s">
        <v>358</v>
      </c>
      <c r="D125" s="340"/>
      <c r="E125" s="340"/>
      <c r="F125" s="340"/>
      <c r="G125" s="340"/>
      <c r="H125" s="392"/>
    </row>
    <row r="126" spans="2:8" ht="15">
      <c r="B126" s="328" t="s">
        <v>699</v>
      </c>
      <c r="C126" s="360">
        <v>0.8300000000000001</v>
      </c>
      <c r="D126" s="393"/>
      <c r="E126" s="340"/>
      <c r="F126" s="393"/>
      <c r="G126" s="340"/>
      <c r="H126" s="392"/>
    </row>
    <row r="127" spans="2:8" ht="15">
      <c r="B127" s="328" t="s">
        <v>710</v>
      </c>
      <c r="C127" s="360">
        <v>0.9</v>
      </c>
      <c r="D127" s="393"/>
      <c r="E127" s="340"/>
      <c r="F127" s="393"/>
      <c r="G127" s="340"/>
      <c r="H127" s="392"/>
    </row>
    <row r="128" spans="2:8" ht="15">
      <c r="B128" s="328" t="s">
        <v>701</v>
      </c>
      <c r="C128" s="360">
        <v>0.9500000000000001</v>
      </c>
      <c r="D128" s="393"/>
      <c r="E128" s="340"/>
      <c r="F128" s="393"/>
      <c r="G128" s="340"/>
      <c r="H128" s="392"/>
    </row>
    <row r="129" spans="2:8" ht="15">
      <c r="B129" s="328" t="s">
        <v>711</v>
      </c>
      <c r="C129" s="360">
        <v>0.95</v>
      </c>
      <c r="D129" s="394"/>
      <c r="E129" s="394"/>
      <c r="F129" s="394"/>
      <c r="G129" s="395"/>
      <c r="H129" s="392"/>
    </row>
    <row r="130" spans="2:8" ht="15">
      <c r="B130" s="362" t="s">
        <v>715</v>
      </c>
      <c r="C130" s="319"/>
      <c r="D130" s="319"/>
      <c r="E130" s="319"/>
      <c r="F130" s="319"/>
      <c r="G130" s="319"/>
      <c r="H130" s="396"/>
    </row>
    <row r="131" spans="2:8" ht="15">
      <c r="B131" s="319" t="s">
        <v>716</v>
      </c>
      <c r="C131" s="319"/>
      <c r="D131" s="319"/>
      <c r="E131" s="319"/>
      <c r="F131" s="319"/>
      <c r="G131" s="319"/>
      <c r="H131" s="319"/>
    </row>
    <row r="132" spans="2:8" ht="15">
      <c r="B132" s="4" t="s">
        <v>717</v>
      </c>
      <c r="C132" s="319"/>
      <c r="D132" s="319"/>
      <c r="E132" s="319"/>
      <c r="F132" s="319"/>
      <c r="G132" s="319"/>
      <c r="H132" s="319"/>
    </row>
    <row r="133" ht="15">
      <c r="B133" s="4" t="s">
        <v>718</v>
      </c>
    </row>
    <row r="136" spans="3:4" ht="31.5">
      <c r="C136" s="397" t="s">
        <v>693</v>
      </c>
      <c r="D136" s="397" t="s">
        <v>694</v>
      </c>
    </row>
    <row r="137" spans="2:4" ht="99" customHeight="1">
      <c r="B137" s="398" t="s">
        <v>719</v>
      </c>
      <c r="C137" s="368"/>
      <c r="D137" s="368"/>
    </row>
    <row r="138" spans="2:4" ht="15">
      <c r="B138" s="399" t="s">
        <v>696</v>
      </c>
      <c r="C138" s="399"/>
      <c r="D138" s="399"/>
    </row>
  </sheetData>
  <sheetProtection/>
  <mergeCells count="15">
    <mergeCell ref="B123:H123"/>
    <mergeCell ref="B138:D138"/>
    <mergeCell ref="E114:F114"/>
    <mergeCell ref="E115:F115"/>
    <mergeCell ref="E116:F116"/>
    <mergeCell ref="E117:F117"/>
    <mergeCell ref="E118:F118"/>
    <mergeCell ref="E119:F119"/>
    <mergeCell ref="A1:H1"/>
    <mergeCell ref="A2:H2"/>
    <mergeCell ref="B110:H110"/>
    <mergeCell ref="B111:F111"/>
    <mergeCell ref="B112:F112"/>
    <mergeCell ref="C113:D113"/>
    <mergeCell ref="E113:H113"/>
  </mergeCells>
  <printOptions/>
  <pageMargins left="1.07" right="0.7" top="0.51" bottom="0.51" header="0.3" footer="0.3"/>
  <pageSetup fitToHeight="1" fitToWidth="1"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89"/>
  <sheetViews>
    <sheetView showGridLines="0" zoomScale="85" zoomScaleNormal="85" zoomScaleSheetLayoutView="80" zoomScalePageLayoutView="0" workbookViewId="0" topLeftCell="B1">
      <selection activeCell="B6" sqref="B6"/>
    </sheetView>
  </sheetViews>
  <sheetFormatPr defaultColWidth="9.140625" defaultRowHeight="12.75"/>
  <cols>
    <col min="1" max="1" width="0" style="1" hidden="1" customWidth="1"/>
    <col min="2" max="2" width="57.28125" style="4" customWidth="1"/>
    <col min="3" max="3" width="38.28125" style="4" customWidth="1"/>
    <col min="4" max="4" width="34.421875" style="4" customWidth="1"/>
    <col min="5" max="5" width="18.140625" style="150" bestFit="1" customWidth="1"/>
    <col min="6" max="7" width="15.28125" style="4" customWidth="1"/>
    <col min="8" max="8" width="21.28125" style="3" customWidth="1"/>
    <col min="9" max="9" width="15.140625" style="1" bestFit="1" customWidth="1"/>
    <col min="10" max="10" width="22.140625" style="1" bestFit="1" customWidth="1"/>
    <col min="11" max="11" width="20.00390625" style="1" bestFit="1" customWidth="1"/>
    <col min="12" max="16384" width="9.140625" style="1" customWidth="1"/>
  </cols>
  <sheetData>
    <row r="1" spans="2:8" ht="15">
      <c r="B1" s="317" t="s">
        <v>660</v>
      </c>
      <c r="C1" s="317"/>
      <c r="D1" s="317"/>
      <c r="E1" s="317"/>
      <c r="F1" s="317"/>
      <c r="G1" s="317"/>
      <c r="H1" s="317"/>
    </row>
    <row r="2" spans="2:8" ht="15">
      <c r="B2" s="317" t="s">
        <v>661</v>
      </c>
      <c r="C2" s="317"/>
      <c r="D2" s="317"/>
      <c r="E2" s="317"/>
      <c r="F2" s="317"/>
      <c r="G2" s="317"/>
      <c r="H2" s="317"/>
    </row>
    <row r="3" spans="2:8" ht="15">
      <c r="B3" s="5" t="s">
        <v>0</v>
      </c>
      <c r="C3" s="71"/>
      <c r="D3" s="72"/>
      <c r="E3" s="80"/>
      <c r="F3" s="73"/>
      <c r="G3" s="73"/>
      <c r="H3" s="62"/>
    </row>
    <row r="4" spans="2:8" ht="15">
      <c r="B4" s="5" t="s">
        <v>499</v>
      </c>
      <c r="C4" s="71"/>
      <c r="D4" s="76"/>
      <c r="E4" s="76"/>
      <c r="F4" s="71"/>
      <c r="G4" s="71"/>
      <c r="H4" s="63"/>
    </row>
    <row r="5" spans="2:8" ht="15">
      <c r="B5" s="5" t="s">
        <v>531</v>
      </c>
      <c r="C5" s="74"/>
      <c r="D5" s="75"/>
      <c r="E5" s="76"/>
      <c r="F5" s="74"/>
      <c r="G5" s="74"/>
      <c r="H5" s="64"/>
    </row>
    <row r="6" spans="2:8" ht="15">
      <c r="B6" s="5" t="s">
        <v>720</v>
      </c>
      <c r="C6" s="71"/>
      <c r="D6" s="72"/>
      <c r="E6" s="80"/>
      <c r="F6" s="73"/>
      <c r="G6" s="73"/>
      <c r="H6" s="62"/>
    </row>
    <row r="7" spans="2:8" ht="34.5" customHeight="1">
      <c r="B7" s="7" t="s">
        <v>2</v>
      </c>
      <c r="C7" s="7" t="s">
        <v>3</v>
      </c>
      <c r="D7" s="8" t="s">
        <v>4</v>
      </c>
      <c r="E7" s="84" t="s">
        <v>5</v>
      </c>
      <c r="F7" s="9" t="s">
        <v>6</v>
      </c>
      <c r="G7" s="85" t="s">
        <v>365</v>
      </c>
      <c r="H7" s="55" t="s">
        <v>7</v>
      </c>
    </row>
    <row r="8" spans="2:8" ht="15">
      <c r="B8" s="5" t="s">
        <v>8</v>
      </c>
      <c r="C8" s="11"/>
      <c r="D8" s="12"/>
      <c r="E8" s="86"/>
      <c r="F8" s="14"/>
      <c r="G8" s="14"/>
      <c r="H8" s="29"/>
    </row>
    <row r="9" spans="2:11" ht="15">
      <c r="B9" s="15" t="s">
        <v>9</v>
      </c>
      <c r="C9" s="11"/>
      <c r="D9" s="28"/>
      <c r="E9" s="86"/>
      <c r="F9" s="14"/>
      <c r="G9" s="14"/>
      <c r="H9" s="29"/>
      <c r="J9" s="89"/>
      <c r="K9" s="89"/>
    </row>
    <row r="10" spans="2:13" ht="15">
      <c r="B10" s="17" t="s">
        <v>105</v>
      </c>
      <c r="C10" s="61" t="s">
        <v>23</v>
      </c>
      <c r="D10" s="30">
        <v>69600</v>
      </c>
      <c r="E10" s="86">
        <v>1220.68</v>
      </c>
      <c r="F10" s="20">
        <v>5.66</v>
      </c>
      <c r="G10" s="20"/>
      <c r="H10" s="31" t="s">
        <v>106</v>
      </c>
      <c r="J10" s="152"/>
      <c r="K10" s="153"/>
      <c r="M10" s="95"/>
    </row>
    <row r="11" spans="2:13" ht="15">
      <c r="B11" s="17" t="s">
        <v>134</v>
      </c>
      <c r="C11" s="61" t="s">
        <v>28</v>
      </c>
      <c r="D11" s="30">
        <v>841500</v>
      </c>
      <c r="E11" s="86">
        <v>1024.95</v>
      </c>
      <c r="F11" s="20">
        <v>4.75</v>
      </c>
      <c r="G11" s="20"/>
      <c r="H11" s="31" t="s">
        <v>135</v>
      </c>
      <c r="J11" s="152"/>
      <c r="K11" s="153"/>
      <c r="M11" s="95"/>
    </row>
    <row r="12" spans="2:13" ht="15">
      <c r="B12" s="17" t="s">
        <v>50</v>
      </c>
      <c r="C12" s="61" t="s">
        <v>21</v>
      </c>
      <c r="D12" s="30">
        <v>115000</v>
      </c>
      <c r="E12" s="86">
        <v>1021.6</v>
      </c>
      <c r="F12" s="20">
        <v>4.73</v>
      </c>
      <c r="G12" s="20"/>
      <c r="H12" s="31" t="s">
        <v>51</v>
      </c>
      <c r="J12" s="152"/>
      <c r="K12" s="153"/>
      <c r="M12" s="95"/>
    </row>
    <row r="13" spans="2:13" ht="15">
      <c r="B13" s="17" t="s">
        <v>13</v>
      </c>
      <c r="C13" s="61" t="s">
        <v>14</v>
      </c>
      <c r="D13" s="30">
        <v>20000</v>
      </c>
      <c r="E13" s="86">
        <v>526.95</v>
      </c>
      <c r="F13" s="20">
        <v>2.44</v>
      </c>
      <c r="G13" s="20"/>
      <c r="H13" s="31" t="s">
        <v>15</v>
      </c>
      <c r="J13" s="152"/>
      <c r="K13" s="153"/>
      <c r="M13" s="95"/>
    </row>
    <row r="14" spans="2:13" ht="15">
      <c r="B14" s="17" t="s">
        <v>340</v>
      </c>
      <c r="C14" s="61" t="s">
        <v>58</v>
      </c>
      <c r="D14" s="30">
        <v>229100</v>
      </c>
      <c r="E14" s="86">
        <v>479.96</v>
      </c>
      <c r="F14" s="20">
        <v>2.22</v>
      </c>
      <c r="G14" s="20"/>
      <c r="H14" s="31" t="s">
        <v>549</v>
      </c>
      <c r="J14" s="152"/>
      <c r="K14" s="153"/>
      <c r="M14" s="95"/>
    </row>
    <row r="15" spans="2:13" ht="15">
      <c r="B15" s="17" t="s">
        <v>27</v>
      </c>
      <c r="C15" s="61" t="s">
        <v>28</v>
      </c>
      <c r="D15" s="30">
        <v>105400</v>
      </c>
      <c r="E15" s="86">
        <v>425.13</v>
      </c>
      <c r="F15" s="20">
        <v>1.97</v>
      </c>
      <c r="G15" s="20"/>
      <c r="H15" s="31" t="s">
        <v>29</v>
      </c>
      <c r="J15" s="152"/>
      <c r="K15" s="153"/>
      <c r="M15" s="95"/>
    </row>
    <row r="16" spans="2:13" ht="15">
      <c r="B16" s="17" t="s">
        <v>33</v>
      </c>
      <c r="C16" s="61" t="s">
        <v>23</v>
      </c>
      <c r="D16" s="30">
        <v>56700</v>
      </c>
      <c r="E16" s="86">
        <v>414.08</v>
      </c>
      <c r="F16" s="20">
        <v>1.92</v>
      </c>
      <c r="G16" s="20"/>
      <c r="H16" s="31" t="s">
        <v>34</v>
      </c>
      <c r="J16" s="152"/>
      <c r="K16" s="153"/>
      <c r="M16" s="95"/>
    </row>
    <row r="17" spans="2:13" ht="15">
      <c r="B17" s="17" t="s">
        <v>536</v>
      </c>
      <c r="C17" s="61" t="s">
        <v>30</v>
      </c>
      <c r="D17" s="30">
        <v>115500</v>
      </c>
      <c r="E17" s="86">
        <v>402.52</v>
      </c>
      <c r="F17" s="20">
        <v>1.86</v>
      </c>
      <c r="G17" s="20"/>
      <c r="H17" s="31" t="s">
        <v>77</v>
      </c>
      <c r="J17" s="152"/>
      <c r="K17" s="153"/>
      <c r="M17" s="95"/>
    </row>
    <row r="18" spans="2:13" ht="15">
      <c r="B18" s="17" t="s">
        <v>390</v>
      </c>
      <c r="C18" s="61" t="s">
        <v>55</v>
      </c>
      <c r="D18" s="30">
        <v>19000</v>
      </c>
      <c r="E18" s="86">
        <v>362.3</v>
      </c>
      <c r="F18" s="20">
        <v>1.68</v>
      </c>
      <c r="G18" s="20"/>
      <c r="H18" s="31" t="s">
        <v>391</v>
      </c>
      <c r="J18" s="152"/>
      <c r="K18" s="153"/>
      <c r="M18" s="95"/>
    </row>
    <row r="19" spans="2:13" ht="15">
      <c r="B19" s="17" t="s">
        <v>88</v>
      </c>
      <c r="C19" s="61" t="s">
        <v>35</v>
      </c>
      <c r="D19" s="30">
        <v>14570</v>
      </c>
      <c r="E19" s="86">
        <v>348.28</v>
      </c>
      <c r="F19" s="20">
        <v>1.61</v>
      </c>
      <c r="G19" s="20"/>
      <c r="H19" s="31" t="s">
        <v>89</v>
      </c>
      <c r="J19" s="152"/>
      <c r="K19" s="153"/>
      <c r="M19" s="95"/>
    </row>
    <row r="20" spans="2:13" ht="15">
      <c r="B20" s="17" t="s">
        <v>410</v>
      </c>
      <c r="C20" s="61" t="s">
        <v>21</v>
      </c>
      <c r="D20" s="30">
        <v>16200</v>
      </c>
      <c r="E20" s="86">
        <v>331.88</v>
      </c>
      <c r="F20" s="20">
        <v>1.54</v>
      </c>
      <c r="G20" s="20"/>
      <c r="H20" s="31" t="s">
        <v>411</v>
      </c>
      <c r="J20" s="152"/>
      <c r="K20" s="153"/>
      <c r="M20" s="95"/>
    </row>
    <row r="21" spans="2:13" ht="15">
      <c r="B21" s="17" t="s">
        <v>629</v>
      </c>
      <c r="C21" s="61" t="s">
        <v>81</v>
      </c>
      <c r="D21" s="30">
        <v>12000</v>
      </c>
      <c r="E21" s="86">
        <v>304.34</v>
      </c>
      <c r="F21" s="20">
        <v>1.41</v>
      </c>
      <c r="G21" s="20"/>
      <c r="H21" s="31" t="s">
        <v>630</v>
      </c>
      <c r="J21" s="152"/>
      <c r="K21" s="153"/>
      <c r="M21" s="95"/>
    </row>
    <row r="22" spans="2:13" ht="15">
      <c r="B22" s="17" t="s">
        <v>48</v>
      </c>
      <c r="C22" s="61" t="s">
        <v>35</v>
      </c>
      <c r="D22" s="30">
        <v>4125</v>
      </c>
      <c r="E22" s="86">
        <v>299.47</v>
      </c>
      <c r="F22" s="20">
        <v>1.39</v>
      </c>
      <c r="G22" s="20"/>
      <c r="H22" s="31" t="s">
        <v>49</v>
      </c>
      <c r="J22" s="152"/>
      <c r="K22" s="153"/>
      <c r="M22" s="95"/>
    </row>
    <row r="23" spans="2:13" ht="15">
      <c r="B23" s="17" t="s">
        <v>562</v>
      </c>
      <c r="C23" s="61" t="s">
        <v>104</v>
      </c>
      <c r="D23" s="30">
        <v>123888</v>
      </c>
      <c r="E23" s="86">
        <v>295.47</v>
      </c>
      <c r="F23" s="20">
        <v>1.37</v>
      </c>
      <c r="G23" s="20"/>
      <c r="H23" s="31" t="s">
        <v>211</v>
      </c>
      <c r="J23" s="152"/>
      <c r="K23" s="153"/>
      <c r="M23" s="95"/>
    </row>
    <row r="24" spans="2:13" ht="15">
      <c r="B24" s="17" t="s">
        <v>156</v>
      </c>
      <c r="C24" s="61" t="s">
        <v>23</v>
      </c>
      <c r="D24" s="30">
        <v>124200</v>
      </c>
      <c r="E24" s="86">
        <v>282.87</v>
      </c>
      <c r="F24" s="20">
        <v>1.31</v>
      </c>
      <c r="G24" s="20"/>
      <c r="H24" s="31" t="s">
        <v>157</v>
      </c>
      <c r="J24" s="152"/>
      <c r="K24" s="153"/>
      <c r="M24" s="95"/>
    </row>
    <row r="25" spans="2:13" ht="15">
      <c r="B25" s="17" t="s">
        <v>414</v>
      </c>
      <c r="C25" s="61" t="s">
        <v>23</v>
      </c>
      <c r="D25" s="30">
        <v>29700</v>
      </c>
      <c r="E25" s="86">
        <v>277.81</v>
      </c>
      <c r="F25" s="20">
        <v>1.29</v>
      </c>
      <c r="G25" s="20"/>
      <c r="H25" s="31" t="s">
        <v>415</v>
      </c>
      <c r="J25" s="152"/>
      <c r="K25" s="153"/>
      <c r="M25" s="95"/>
    </row>
    <row r="26" spans="2:13" ht="15">
      <c r="B26" s="17" t="s">
        <v>187</v>
      </c>
      <c r="C26" s="61" t="s">
        <v>96</v>
      </c>
      <c r="D26" s="30">
        <v>74250</v>
      </c>
      <c r="E26" s="86">
        <v>277.06</v>
      </c>
      <c r="F26" s="20">
        <v>1.28</v>
      </c>
      <c r="G26" s="20"/>
      <c r="H26" s="31" t="s">
        <v>188</v>
      </c>
      <c r="J26" s="152"/>
      <c r="K26" s="153"/>
      <c r="M26" s="95"/>
    </row>
    <row r="27" spans="2:13" ht="15">
      <c r="B27" s="17" t="s">
        <v>152</v>
      </c>
      <c r="C27" s="61" t="s">
        <v>72</v>
      </c>
      <c r="D27" s="30">
        <v>50600</v>
      </c>
      <c r="E27" s="86">
        <v>272.33</v>
      </c>
      <c r="F27" s="20">
        <v>1.26</v>
      </c>
      <c r="G27" s="20"/>
      <c r="H27" s="31" t="s">
        <v>153</v>
      </c>
      <c r="J27" s="152"/>
      <c r="K27" s="153"/>
      <c r="M27" s="95"/>
    </row>
    <row r="28" spans="2:13" ht="15">
      <c r="B28" s="17" t="s">
        <v>31</v>
      </c>
      <c r="C28" s="61" t="s">
        <v>23</v>
      </c>
      <c r="D28" s="30">
        <v>55000</v>
      </c>
      <c r="E28" s="86">
        <v>271.45</v>
      </c>
      <c r="F28" s="20">
        <v>1.26</v>
      </c>
      <c r="G28" s="20"/>
      <c r="H28" s="31" t="s">
        <v>32</v>
      </c>
      <c r="J28" s="152"/>
      <c r="K28" s="153"/>
      <c r="M28" s="95"/>
    </row>
    <row r="29" spans="2:13" ht="15">
      <c r="B29" s="17" t="s">
        <v>126</v>
      </c>
      <c r="C29" s="61" t="s">
        <v>47</v>
      </c>
      <c r="D29" s="30">
        <v>10000</v>
      </c>
      <c r="E29" s="86">
        <v>267.94</v>
      </c>
      <c r="F29" s="20">
        <v>1.24</v>
      </c>
      <c r="G29" s="20"/>
      <c r="H29" s="31" t="s">
        <v>127</v>
      </c>
      <c r="J29" s="152"/>
      <c r="K29" s="153"/>
      <c r="M29" s="95"/>
    </row>
    <row r="30" spans="2:13" ht="15">
      <c r="B30" s="17" t="s">
        <v>454</v>
      </c>
      <c r="C30" s="61" t="s">
        <v>55</v>
      </c>
      <c r="D30" s="30">
        <v>5580</v>
      </c>
      <c r="E30" s="86">
        <v>265.9</v>
      </c>
      <c r="F30" s="20">
        <v>1.23</v>
      </c>
      <c r="G30" s="20"/>
      <c r="H30" s="31" t="s">
        <v>455</v>
      </c>
      <c r="J30" s="152"/>
      <c r="K30" s="153"/>
      <c r="M30" s="95"/>
    </row>
    <row r="31" spans="2:13" ht="15">
      <c r="B31" s="17" t="s">
        <v>538</v>
      </c>
      <c r="C31" s="61" t="s">
        <v>104</v>
      </c>
      <c r="D31" s="30">
        <v>80500</v>
      </c>
      <c r="E31" s="86">
        <v>265.69</v>
      </c>
      <c r="F31" s="20">
        <v>1.23</v>
      </c>
      <c r="G31" s="20"/>
      <c r="H31" s="31" t="s">
        <v>539</v>
      </c>
      <c r="J31" s="152"/>
      <c r="K31" s="153"/>
      <c r="M31" s="95"/>
    </row>
    <row r="32" spans="2:13" ht="15">
      <c r="B32" s="17" t="s">
        <v>216</v>
      </c>
      <c r="C32" s="61" t="s">
        <v>58</v>
      </c>
      <c r="D32" s="30">
        <v>4000</v>
      </c>
      <c r="E32" s="86">
        <v>264.09</v>
      </c>
      <c r="F32" s="20">
        <v>1.22</v>
      </c>
      <c r="G32" s="20"/>
      <c r="H32" s="31" t="s">
        <v>217</v>
      </c>
      <c r="J32" s="152"/>
      <c r="K32" s="153"/>
      <c r="M32" s="95"/>
    </row>
    <row r="33" spans="2:13" ht="15">
      <c r="B33" s="17" t="s">
        <v>247</v>
      </c>
      <c r="C33" s="61" t="s">
        <v>67</v>
      </c>
      <c r="D33" s="30">
        <v>60000</v>
      </c>
      <c r="E33" s="86">
        <v>260.25</v>
      </c>
      <c r="F33" s="20">
        <v>1.21</v>
      </c>
      <c r="G33" s="20"/>
      <c r="H33" s="31" t="s">
        <v>248</v>
      </c>
      <c r="J33" s="152"/>
      <c r="K33" s="153"/>
      <c r="M33" s="95"/>
    </row>
    <row r="34" spans="2:13" ht="15">
      <c r="B34" s="17" t="s">
        <v>160</v>
      </c>
      <c r="C34" s="61" t="s">
        <v>55</v>
      </c>
      <c r="D34" s="30">
        <v>6000</v>
      </c>
      <c r="E34" s="86">
        <v>258.17</v>
      </c>
      <c r="F34" s="20">
        <v>1.2</v>
      </c>
      <c r="G34" s="20"/>
      <c r="H34" s="31" t="s">
        <v>451</v>
      </c>
      <c r="J34" s="152"/>
      <c r="K34" s="153"/>
      <c r="M34" s="95"/>
    </row>
    <row r="35" spans="2:13" ht="15">
      <c r="B35" s="17" t="s">
        <v>392</v>
      </c>
      <c r="C35" s="61" t="s">
        <v>55</v>
      </c>
      <c r="D35" s="30">
        <v>21700</v>
      </c>
      <c r="E35" s="86">
        <v>252.53</v>
      </c>
      <c r="F35" s="20">
        <v>1.17</v>
      </c>
      <c r="G35" s="20"/>
      <c r="H35" s="31" t="s">
        <v>393</v>
      </c>
      <c r="J35" s="152"/>
      <c r="K35" s="153"/>
      <c r="M35" s="95"/>
    </row>
    <row r="36" spans="2:13" ht="15">
      <c r="B36" s="17" t="s">
        <v>120</v>
      </c>
      <c r="C36" s="61" t="s">
        <v>35</v>
      </c>
      <c r="D36" s="30">
        <v>35000</v>
      </c>
      <c r="E36" s="86">
        <v>251.46</v>
      </c>
      <c r="F36" s="20">
        <v>1.17</v>
      </c>
      <c r="G36" s="20"/>
      <c r="H36" s="31" t="s">
        <v>121</v>
      </c>
      <c r="J36" s="152"/>
      <c r="K36" s="153"/>
      <c r="M36" s="95"/>
    </row>
    <row r="37" spans="2:13" ht="15">
      <c r="B37" s="17" t="s">
        <v>177</v>
      </c>
      <c r="C37" s="61" t="s">
        <v>107</v>
      </c>
      <c r="D37" s="30">
        <v>575</v>
      </c>
      <c r="E37" s="86">
        <v>248.34</v>
      </c>
      <c r="F37" s="20">
        <v>1.15</v>
      </c>
      <c r="G37" s="20"/>
      <c r="H37" s="31" t="s">
        <v>178</v>
      </c>
      <c r="J37" s="152"/>
      <c r="K37" s="153"/>
      <c r="M37" s="95"/>
    </row>
    <row r="38" spans="2:13" ht="15">
      <c r="B38" s="17" t="s">
        <v>229</v>
      </c>
      <c r="C38" s="61" t="s">
        <v>55</v>
      </c>
      <c r="D38" s="30">
        <v>6500</v>
      </c>
      <c r="E38" s="86">
        <v>233.2</v>
      </c>
      <c r="F38" s="20">
        <v>1.08</v>
      </c>
      <c r="G38" s="20"/>
      <c r="H38" s="31" t="s">
        <v>230</v>
      </c>
      <c r="J38" s="152"/>
      <c r="K38" s="153"/>
      <c r="M38" s="95"/>
    </row>
    <row r="39" spans="2:13" ht="15">
      <c r="B39" s="17" t="s">
        <v>40</v>
      </c>
      <c r="C39" s="61" t="s">
        <v>41</v>
      </c>
      <c r="D39" s="30">
        <v>29900</v>
      </c>
      <c r="E39" s="86">
        <v>230.11</v>
      </c>
      <c r="F39" s="20">
        <v>1.07</v>
      </c>
      <c r="G39" s="20"/>
      <c r="H39" s="31" t="s">
        <v>42</v>
      </c>
      <c r="J39" s="152"/>
      <c r="K39" s="153"/>
      <c r="M39" s="95"/>
    </row>
    <row r="40" spans="2:13" ht="15">
      <c r="B40" s="17" t="s">
        <v>85</v>
      </c>
      <c r="C40" s="61" t="s">
        <v>62</v>
      </c>
      <c r="D40" s="30">
        <v>77000</v>
      </c>
      <c r="E40" s="86">
        <v>222.03</v>
      </c>
      <c r="F40" s="20">
        <v>1.03</v>
      </c>
      <c r="G40" s="20"/>
      <c r="H40" s="31" t="s">
        <v>86</v>
      </c>
      <c r="J40" s="152"/>
      <c r="K40" s="153"/>
      <c r="M40" s="95"/>
    </row>
    <row r="41" spans="2:13" ht="15">
      <c r="B41" s="17" t="s">
        <v>551</v>
      </c>
      <c r="C41" s="61" t="s">
        <v>30</v>
      </c>
      <c r="D41" s="30">
        <v>36900</v>
      </c>
      <c r="E41" s="86">
        <v>217.75</v>
      </c>
      <c r="F41" s="20">
        <v>1.01</v>
      </c>
      <c r="G41" s="20"/>
      <c r="H41" s="31" t="s">
        <v>552</v>
      </c>
      <c r="J41" s="152"/>
      <c r="K41" s="153"/>
      <c r="M41" s="95"/>
    </row>
    <row r="42" spans="2:13" ht="15">
      <c r="B42" s="17" t="s">
        <v>56</v>
      </c>
      <c r="C42" s="61" t="s">
        <v>52</v>
      </c>
      <c r="D42" s="30">
        <v>90000</v>
      </c>
      <c r="E42" s="86">
        <v>214.79</v>
      </c>
      <c r="F42" s="20">
        <v>1</v>
      </c>
      <c r="G42" s="20"/>
      <c r="H42" s="31" t="s">
        <v>57</v>
      </c>
      <c r="J42" s="152"/>
      <c r="K42" s="153"/>
      <c r="M42" s="95"/>
    </row>
    <row r="43" spans="2:13" ht="15">
      <c r="B43" s="17" t="s">
        <v>226</v>
      </c>
      <c r="C43" s="61" t="s">
        <v>35</v>
      </c>
      <c r="D43" s="30">
        <v>33150</v>
      </c>
      <c r="E43" s="86">
        <v>209.33</v>
      </c>
      <c r="F43" s="20">
        <v>0.97</v>
      </c>
      <c r="G43" s="20"/>
      <c r="H43" s="31" t="s">
        <v>227</v>
      </c>
      <c r="J43" s="152"/>
      <c r="K43" s="153"/>
      <c r="M43" s="95"/>
    </row>
    <row r="44" spans="2:13" ht="15">
      <c r="B44" s="17" t="s">
        <v>638</v>
      </c>
      <c r="C44" s="61" t="s">
        <v>75</v>
      </c>
      <c r="D44" s="30">
        <v>300000</v>
      </c>
      <c r="E44" s="86">
        <v>193.35</v>
      </c>
      <c r="F44" s="20">
        <v>0.9</v>
      </c>
      <c r="G44" s="20"/>
      <c r="H44" s="31" t="s">
        <v>639</v>
      </c>
      <c r="J44" s="152"/>
      <c r="K44" s="153"/>
      <c r="M44" s="95"/>
    </row>
    <row r="45" spans="2:13" ht="15">
      <c r="B45" s="17" t="s">
        <v>197</v>
      </c>
      <c r="C45" s="61" t="s">
        <v>67</v>
      </c>
      <c r="D45" s="30">
        <v>23800</v>
      </c>
      <c r="E45" s="86">
        <v>191.96</v>
      </c>
      <c r="F45" s="20">
        <v>0.89</v>
      </c>
      <c r="G45" s="20"/>
      <c r="H45" s="31" t="s">
        <v>198</v>
      </c>
      <c r="J45" s="152"/>
      <c r="K45" s="153"/>
      <c r="M45" s="95"/>
    </row>
    <row r="46" spans="2:13" ht="15">
      <c r="B46" s="17" t="s">
        <v>380</v>
      </c>
      <c r="C46" s="61" t="s">
        <v>21</v>
      </c>
      <c r="D46" s="30">
        <v>6000</v>
      </c>
      <c r="E46" s="86">
        <v>184.8</v>
      </c>
      <c r="F46" s="20">
        <v>0.86</v>
      </c>
      <c r="G46" s="20"/>
      <c r="H46" s="31" t="s">
        <v>381</v>
      </c>
      <c r="J46" s="152"/>
      <c r="K46" s="153"/>
      <c r="M46" s="95"/>
    </row>
    <row r="47" spans="2:13" ht="15">
      <c r="B47" s="17" t="s">
        <v>136</v>
      </c>
      <c r="C47" s="61" t="s">
        <v>96</v>
      </c>
      <c r="D47" s="30">
        <v>22200</v>
      </c>
      <c r="E47" s="86">
        <v>172.95</v>
      </c>
      <c r="F47" s="20">
        <v>0.8</v>
      </c>
      <c r="G47" s="20"/>
      <c r="H47" s="31" t="s">
        <v>137</v>
      </c>
      <c r="J47" s="152"/>
      <c r="K47" s="153"/>
      <c r="M47" s="95"/>
    </row>
    <row r="48" spans="2:13" ht="15">
      <c r="B48" s="17" t="s">
        <v>59</v>
      </c>
      <c r="C48" s="61" t="s">
        <v>60</v>
      </c>
      <c r="D48" s="30">
        <v>3500</v>
      </c>
      <c r="E48" s="86">
        <v>158.06</v>
      </c>
      <c r="F48" s="20">
        <v>0.73</v>
      </c>
      <c r="G48" s="20"/>
      <c r="H48" s="31" t="s">
        <v>61</v>
      </c>
      <c r="J48" s="152"/>
      <c r="K48" s="153"/>
      <c r="M48" s="95"/>
    </row>
    <row r="49" spans="2:13" ht="15">
      <c r="B49" s="17" t="s">
        <v>385</v>
      </c>
      <c r="C49" s="61" t="s">
        <v>30</v>
      </c>
      <c r="D49" s="30">
        <v>15000</v>
      </c>
      <c r="E49" s="86">
        <v>152.71</v>
      </c>
      <c r="F49" s="20">
        <v>0.71</v>
      </c>
      <c r="G49" s="20"/>
      <c r="H49" s="31" t="s">
        <v>386</v>
      </c>
      <c r="J49" s="152"/>
      <c r="K49" s="153"/>
      <c r="M49" s="95"/>
    </row>
    <row r="50" spans="2:13" ht="15">
      <c r="B50" s="17" t="s">
        <v>263</v>
      </c>
      <c r="C50" s="61" t="s">
        <v>23</v>
      </c>
      <c r="D50" s="30">
        <v>20000</v>
      </c>
      <c r="E50" s="86">
        <v>152.23</v>
      </c>
      <c r="F50" s="20">
        <v>0.71</v>
      </c>
      <c r="G50" s="20"/>
      <c r="H50" s="31" t="s">
        <v>264</v>
      </c>
      <c r="J50" s="152"/>
      <c r="K50" s="153"/>
      <c r="M50" s="95"/>
    </row>
    <row r="51" spans="2:13" ht="15">
      <c r="B51" s="17" t="s">
        <v>224</v>
      </c>
      <c r="C51" s="61" t="s">
        <v>67</v>
      </c>
      <c r="D51" s="30">
        <v>6600</v>
      </c>
      <c r="E51" s="86">
        <v>151.41</v>
      </c>
      <c r="F51" s="20">
        <v>0.7</v>
      </c>
      <c r="G51" s="20"/>
      <c r="H51" s="31" t="s">
        <v>225</v>
      </c>
      <c r="J51" s="152"/>
      <c r="K51" s="153"/>
      <c r="M51" s="95"/>
    </row>
    <row r="52" spans="2:13" ht="15">
      <c r="B52" s="17" t="s">
        <v>144</v>
      </c>
      <c r="C52" s="61" t="s">
        <v>47</v>
      </c>
      <c r="D52" s="30">
        <v>6500</v>
      </c>
      <c r="E52" s="86">
        <v>145.84</v>
      </c>
      <c r="F52" s="20">
        <v>0.68</v>
      </c>
      <c r="G52" s="20"/>
      <c r="H52" s="31" t="s">
        <v>145</v>
      </c>
      <c r="J52" s="152"/>
      <c r="K52" s="153"/>
      <c r="M52" s="95"/>
    </row>
    <row r="53" spans="2:13" ht="15">
      <c r="B53" s="17" t="s">
        <v>118</v>
      </c>
      <c r="C53" s="61" t="s">
        <v>55</v>
      </c>
      <c r="D53" s="30">
        <v>2300</v>
      </c>
      <c r="E53" s="86">
        <v>141.57</v>
      </c>
      <c r="F53" s="20">
        <v>0.66</v>
      </c>
      <c r="G53" s="20"/>
      <c r="H53" s="31" t="s">
        <v>119</v>
      </c>
      <c r="J53" s="152"/>
      <c r="K53" s="153"/>
      <c r="M53" s="95"/>
    </row>
    <row r="54" spans="2:13" ht="15">
      <c r="B54" s="17" t="s">
        <v>94</v>
      </c>
      <c r="C54" s="61" t="s">
        <v>23</v>
      </c>
      <c r="D54" s="30">
        <v>43200</v>
      </c>
      <c r="E54" s="86">
        <v>132.8</v>
      </c>
      <c r="F54" s="20">
        <v>0.62</v>
      </c>
      <c r="G54" s="20"/>
      <c r="H54" s="31" t="s">
        <v>95</v>
      </c>
      <c r="J54" s="152"/>
      <c r="K54" s="153"/>
      <c r="M54" s="95"/>
    </row>
    <row r="55" spans="2:13" ht="15">
      <c r="B55" s="17" t="s">
        <v>65</v>
      </c>
      <c r="C55" s="61" t="s">
        <v>11</v>
      </c>
      <c r="D55" s="30">
        <v>133000</v>
      </c>
      <c r="E55" s="86">
        <v>131.07</v>
      </c>
      <c r="F55" s="20">
        <v>0.61</v>
      </c>
      <c r="G55" s="20"/>
      <c r="H55" s="31" t="s">
        <v>66</v>
      </c>
      <c r="J55" s="152"/>
      <c r="K55" s="153"/>
      <c r="M55" s="95"/>
    </row>
    <row r="56" spans="2:13" ht="15">
      <c r="B56" s="17" t="s">
        <v>402</v>
      </c>
      <c r="C56" s="61" t="s">
        <v>78</v>
      </c>
      <c r="D56" s="30">
        <v>2500</v>
      </c>
      <c r="E56" s="86">
        <v>100.08</v>
      </c>
      <c r="F56" s="20">
        <v>0.46</v>
      </c>
      <c r="G56" s="20"/>
      <c r="H56" s="31" t="s">
        <v>403</v>
      </c>
      <c r="J56" s="152"/>
      <c r="K56" s="153"/>
      <c r="M56" s="95"/>
    </row>
    <row r="57" spans="2:13" ht="15">
      <c r="B57" s="17" t="s">
        <v>654</v>
      </c>
      <c r="C57" s="61" t="s">
        <v>90</v>
      </c>
      <c r="D57" s="30">
        <v>14000</v>
      </c>
      <c r="E57" s="86">
        <v>99.09</v>
      </c>
      <c r="F57" s="20">
        <v>0.46</v>
      </c>
      <c r="G57" s="20"/>
      <c r="H57" s="31" t="s">
        <v>655</v>
      </c>
      <c r="J57" s="152"/>
      <c r="K57" s="153"/>
      <c r="M57" s="95"/>
    </row>
    <row r="58" spans="2:13" ht="15">
      <c r="B58" s="17" t="s">
        <v>195</v>
      </c>
      <c r="C58" s="61" t="s">
        <v>101</v>
      </c>
      <c r="D58" s="30">
        <v>6650</v>
      </c>
      <c r="E58" s="86">
        <v>94.13</v>
      </c>
      <c r="F58" s="20">
        <v>0.44</v>
      </c>
      <c r="G58" s="20"/>
      <c r="H58" s="31" t="s">
        <v>196</v>
      </c>
      <c r="J58" s="152"/>
      <c r="K58" s="153"/>
      <c r="M58" s="95"/>
    </row>
    <row r="59" spans="2:13" ht="15">
      <c r="B59" s="17" t="s">
        <v>179</v>
      </c>
      <c r="C59" s="61" t="s">
        <v>30</v>
      </c>
      <c r="D59" s="30">
        <v>24300</v>
      </c>
      <c r="E59" s="86">
        <v>84.22</v>
      </c>
      <c r="F59" s="20">
        <v>0.39</v>
      </c>
      <c r="G59" s="20"/>
      <c r="H59" s="31" t="s">
        <v>180</v>
      </c>
      <c r="J59" s="152"/>
      <c r="K59" s="153"/>
      <c r="M59" s="95"/>
    </row>
    <row r="60" spans="2:13" ht="15">
      <c r="B60" s="17" t="s">
        <v>443</v>
      </c>
      <c r="C60" s="61" t="s">
        <v>75</v>
      </c>
      <c r="D60" s="30">
        <v>8300</v>
      </c>
      <c r="E60" s="86">
        <v>77.38</v>
      </c>
      <c r="F60" s="20">
        <v>0.36</v>
      </c>
      <c r="G60" s="20"/>
      <c r="H60" s="31" t="s">
        <v>444</v>
      </c>
      <c r="J60" s="152"/>
      <c r="K60" s="153"/>
      <c r="M60" s="95"/>
    </row>
    <row r="61" spans="2:13" ht="15">
      <c r="B61" s="17" t="s">
        <v>73</v>
      </c>
      <c r="C61" s="61" t="s">
        <v>21</v>
      </c>
      <c r="D61" s="30">
        <v>14000</v>
      </c>
      <c r="E61" s="86">
        <v>70.52</v>
      </c>
      <c r="F61" s="20">
        <v>0.33</v>
      </c>
      <c r="G61" s="20"/>
      <c r="H61" s="31" t="s">
        <v>74</v>
      </c>
      <c r="J61" s="152"/>
      <c r="K61" s="153"/>
      <c r="M61" s="95"/>
    </row>
    <row r="62" spans="2:13" ht="15">
      <c r="B62" s="17" t="s">
        <v>449</v>
      </c>
      <c r="C62" s="61" t="s">
        <v>60</v>
      </c>
      <c r="D62" s="30">
        <v>20000</v>
      </c>
      <c r="E62" s="86">
        <v>69.53</v>
      </c>
      <c r="F62" s="20">
        <v>0.32</v>
      </c>
      <c r="G62" s="20"/>
      <c r="H62" s="31" t="s">
        <v>450</v>
      </c>
      <c r="J62" s="152"/>
      <c r="K62" s="153"/>
      <c r="M62" s="95"/>
    </row>
    <row r="63" spans="2:13" ht="15">
      <c r="B63" s="17" t="s">
        <v>406</v>
      </c>
      <c r="C63" s="61" t="s">
        <v>75</v>
      </c>
      <c r="D63" s="30">
        <v>10000</v>
      </c>
      <c r="E63" s="86">
        <v>67.95</v>
      </c>
      <c r="F63" s="20">
        <v>0.31</v>
      </c>
      <c r="G63" s="20"/>
      <c r="H63" s="31" t="s">
        <v>407</v>
      </c>
      <c r="J63" s="152"/>
      <c r="K63" s="153"/>
      <c r="M63" s="95"/>
    </row>
    <row r="64" spans="2:13" ht="15">
      <c r="B64" s="17" t="s">
        <v>656</v>
      </c>
      <c r="C64" s="61" t="s">
        <v>90</v>
      </c>
      <c r="D64" s="30">
        <v>6000</v>
      </c>
      <c r="E64" s="86">
        <v>66</v>
      </c>
      <c r="F64" s="20">
        <v>0.31</v>
      </c>
      <c r="G64" s="20"/>
      <c r="H64" s="31" t="s">
        <v>657</v>
      </c>
      <c r="J64" s="152"/>
      <c r="K64" s="153"/>
      <c r="M64" s="95"/>
    </row>
    <row r="65" spans="2:13" ht="15">
      <c r="B65" s="17" t="s">
        <v>63</v>
      </c>
      <c r="C65" s="61" t="s">
        <v>30</v>
      </c>
      <c r="D65" s="30">
        <v>7000</v>
      </c>
      <c r="E65" s="86">
        <v>64.03</v>
      </c>
      <c r="F65" s="20">
        <v>0.3</v>
      </c>
      <c r="G65" s="20"/>
      <c r="H65" s="31" t="s">
        <v>64</v>
      </c>
      <c r="J65" s="152"/>
      <c r="K65" s="153"/>
      <c r="M65" s="95"/>
    </row>
    <row r="66" spans="2:13" ht="15">
      <c r="B66" s="17" t="s">
        <v>500</v>
      </c>
      <c r="C66" s="61" t="s">
        <v>47</v>
      </c>
      <c r="D66" s="30">
        <v>3080</v>
      </c>
      <c r="E66" s="86">
        <v>61.37</v>
      </c>
      <c r="F66" s="20">
        <v>0.28</v>
      </c>
      <c r="G66" s="20"/>
      <c r="H66" s="31" t="s">
        <v>501</v>
      </c>
      <c r="J66" s="152"/>
      <c r="K66" s="153"/>
      <c r="M66" s="95"/>
    </row>
    <row r="67" spans="2:13" ht="15">
      <c r="B67" s="17" t="s">
        <v>368</v>
      </c>
      <c r="C67" s="61" t="s">
        <v>47</v>
      </c>
      <c r="D67" s="30">
        <v>1500</v>
      </c>
      <c r="E67" s="86">
        <v>61.23</v>
      </c>
      <c r="F67" s="20">
        <v>0.28</v>
      </c>
      <c r="G67" s="20"/>
      <c r="H67" s="31" t="s">
        <v>369</v>
      </c>
      <c r="J67" s="152"/>
      <c r="K67" s="153"/>
      <c r="M67" s="95"/>
    </row>
    <row r="68" spans="2:13" ht="15">
      <c r="B68" s="17" t="s">
        <v>181</v>
      </c>
      <c r="C68" s="61" t="s">
        <v>87</v>
      </c>
      <c r="D68" s="30">
        <v>3025</v>
      </c>
      <c r="E68" s="86">
        <v>61.19</v>
      </c>
      <c r="F68" s="20">
        <v>0.28</v>
      </c>
      <c r="G68" s="20"/>
      <c r="H68" s="31" t="s">
        <v>182</v>
      </c>
      <c r="J68" s="152"/>
      <c r="K68" s="153"/>
      <c r="M68" s="95"/>
    </row>
    <row r="69" spans="2:13" ht="15">
      <c r="B69" s="17" t="s">
        <v>366</v>
      </c>
      <c r="C69" s="61" t="s">
        <v>55</v>
      </c>
      <c r="D69" s="30">
        <v>1317</v>
      </c>
      <c r="E69" s="86">
        <v>49.26</v>
      </c>
      <c r="F69" s="20">
        <v>0.23</v>
      </c>
      <c r="G69" s="20"/>
      <c r="H69" s="31" t="s">
        <v>367</v>
      </c>
      <c r="J69" s="152"/>
      <c r="K69" s="153"/>
      <c r="M69" s="95"/>
    </row>
    <row r="70" spans="2:13" ht="15">
      <c r="B70" s="17" t="s">
        <v>114</v>
      </c>
      <c r="C70" s="61" t="s">
        <v>30</v>
      </c>
      <c r="D70" s="30">
        <v>1110</v>
      </c>
      <c r="E70" s="86">
        <v>48.86</v>
      </c>
      <c r="F70" s="20">
        <v>0.23</v>
      </c>
      <c r="G70" s="20"/>
      <c r="H70" s="31" t="s">
        <v>115</v>
      </c>
      <c r="J70" s="152"/>
      <c r="K70" s="153"/>
      <c r="M70" s="95"/>
    </row>
    <row r="71" spans="2:13" ht="15">
      <c r="B71" s="17" t="s">
        <v>502</v>
      </c>
      <c r="C71" s="61" t="s">
        <v>75</v>
      </c>
      <c r="D71" s="30">
        <v>3850</v>
      </c>
      <c r="E71" s="86">
        <v>48.3</v>
      </c>
      <c r="F71" s="20">
        <v>0.22</v>
      </c>
      <c r="G71" s="20"/>
      <c r="H71" s="31" t="s">
        <v>503</v>
      </c>
      <c r="J71" s="152"/>
      <c r="K71" s="153"/>
      <c r="M71" s="95"/>
    </row>
    <row r="72" spans="2:13" ht="15">
      <c r="B72" s="17" t="s">
        <v>257</v>
      </c>
      <c r="C72" s="61" t="s">
        <v>55</v>
      </c>
      <c r="D72" s="30">
        <v>920</v>
      </c>
      <c r="E72" s="86">
        <v>41.01</v>
      </c>
      <c r="F72" s="20">
        <v>0.19</v>
      </c>
      <c r="G72" s="20"/>
      <c r="H72" s="31" t="s">
        <v>258</v>
      </c>
      <c r="J72" s="152"/>
      <c r="K72" s="153"/>
      <c r="M72" s="95"/>
    </row>
    <row r="73" spans="2:13" ht="15">
      <c r="B73" s="17" t="s">
        <v>276</v>
      </c>
      <c r="C73" s="61" t="s">
        <v>21</v>
      </c>
      <c r="D73" s="30">
        <v>5100</v>
      </c>
      <c r="E73" s="86">
        <v>39.65</v>
      </c>
      <c r="F73" s="20">
        <v>0.18</v>
      </c>
      <c r="G73" s="20"/>
      <c r="H73" s="31" t="s">
        <v>277</v>
      </c>
      <c r="J73" s="152"/>
      <c r="K73" s="153"/>
      <c r="M73" s="95"/>
    </row>
    <row r="74" spans="2:13" ht="15">
      <c r="B74" s="17" t="s">
        <v>458</v>
      </c>
      <c r="C74" s="61" t="s">
        <v>101</v>
      </c>
      <c r="D74" s="30">
        <v>2840</v>
      </c>
      <c r="E74" s="86">
        <v>28.25</v>
      </c>
      <c r="F74" s="20">
        <v>0.13</v>
      </c>
      <c r="G74" s="20"/>
      <c r="H74" s="31" t="s">
        <v>459</v>
      </c>
      <c r="J74" s="152"/>
      <c r="K74" s="153"/>
      <c r="M74" s="95"/>
    </row>
    <row r="75" spans="2:13" ht="15">
      <c r="B75" s="17" t="s">
        <v>398</v>
      </c>
      <c r="C75" s="61" t="s">
        <v>30</v>
      </c>
      <c r="D75" s="30">
        <v>100</v>
      </c>
      <c r="E75" s="86">
        <v>17.7</v>
      </c>
      <c r="F75" s="20">
        <v>0.08</v>
      </c>
      <c r="G75" s="20"/>
      <c r="H75" s="31" t="s">
        <v>399</v>
      </c>
      <c r="J75" s="152"/>
      <c r="K75" s="153"/>
      <c r="M75" s="95"/>
    </row>
    <row r="76" spans="2:13" ht="15">
      <c r="B76" s="17" t="s">
        <v>203</v>
      </c>
      <c r="C76" s="61" t="s">
        <v>58</v>
      </c>
      <c r="D76" s="30">
        <v>950</v>
      </c>
      <c r="E76" s="86">
        <v>15.81</v>
      </c>
      <c r="F76" s="20">
        <v>0.07</v>
      </c>
      <c r="G76" s="20"/>
      <c r="H76" s="31" t="s">
        <v>204</v>
      </c>
      <c r="J76" s="152"/>
      <c r="K76" s="153"/>
      <c r="M76" s="95"/>
    </row>
    <row r="77" spans="2:13" ht="15">
      <c r="B77" s="17" t="s">
        <v>38</v>
      </c>
      <c r="C77" s="61" t="s">
        <v>11</v>
      </c>
      <c r="D77" s="30">
        <v>2500</v>
      </c>
      <c r="E77" s="86">
        <v>13.32</v>
      </c>
      <c r="F77" s="20">
        <v>0.06</v>
      </c>
      <c r="G77" s="20"/>
      <c r="H77" s="31" t="s">
        <v>39</v>
      </c>
      <c r="J77" s="152"/>
      <c r="K77" s="153"/>
      <c r="M77" s="95"/>
    </row>
    <row r="78" spans="2:13" ht="15">
      <c r="B78" s="17" t="s">
        <v>193</v>
      </c>
      <c r="C78" s="61" t="s">
        <v>35</v>
      </c>
      <c r="D78" s="30">
        <v>550</v>
      </c>
      <c r="E78" s="86">
        <v>12.03</v>
      </c>
      <c r="F78" s="20">
        <v>0.06</v>
      </c>
      <c r="G78" s="20"/>
      <c r="H78" s="31" t="s">
        <v>194</v>
      </c>
      <c r="J78" s="152"/>
      <c r="K78" s="153"/>
      <c r="M78" s="95"/>
    </row>
    <row r="79" spans="2:13" ht="15">
      <c r="B79" s="17" t="s">
        <v>228</v>
      </c>
      <c r="C79" s="61" t="s">
        <v>14</v>
      </c>
      <c r="D79" s="30">
        <v>2700</v>
      </c>
      <c r="E79" s="86">
        <v>7.27</v>
      </c>
      <c r="F79" s="20">
        <v>0.03</v>
      </c>
      <c r="G79" s="20"/>
      <c r="H79" s="31" t="s">
        <v>577</v>
      </c>
      <c r="J79" s="152"/>
      <c r="K79" s="153"/>
      <c r="M79" s="95"/>
    </row>
    <row r="80" spans="2:13" ht="15">
      <c r="B80" s="17" t="s">
        <v>189</v>
      </c>
      <c r="C80" s="61" t="s">
        <v>104</v>
      </c>
      <c r="D80" s="30">
        <v>250</v>
      </c>
      <c r="E80" s="86">
        <v>6.59</v>
      </c>
      <c r="F80" s="20">
        <v>0.03</v>
      </c>
      <c r="G80" s="20"/>
      <c r="H80" s="31" t="s">
        <v>190</v>
      </c>
      <c r="J80" s="152"/>
      <c r="K80" s="153"/>
      <c r="M80" s="95"/>
    </row>
    <row r="81" spans="2:13" ht="15">
      <c r="B81" s="17" t="s">
        <v>169</v>
      </c>
      <c r="C81" s="61" t="s">
        <v>30</v>
      </c>
      <c r="D81" s="30">
        <v>125</v>
      </c>
      <c r="E81" s="86">
        <v>5.44</v>
      </c>
      <c r="F81" s="20">
        <v>0.03</v>
      </c>
      <c r="G81" s="20"/>
      <c r="H81" s="31" t="s">
        <v>170</v>
      </c>
      <c r="J81" s="152"/>
      <c r="K81" s="153"/>
      <c r="M81" s="95"/>
    </row>
    <row r="82" spans="2:13" ht="15">
      <c r="B82" s="17" t="s">
        <v>183</v>
      </c>
      <c r="C82" s="61" t="s">
        <v>23</v>
      </c>
      <c r="D82" s="30">
        <v>2900</v>
      </c>
      <c r="E82" s="86">
        <v>3.78</v>
      </c>
      <c r="F82" s="20">
        <v>0.02</v>
      </c>
      <c r="G82" s="20"/>
      <c r="H82" s="31" t="s">
        <v>184</v>
      </c>
      <c r="J82" s="152"/>
      <c r="K82" s="153"/>
      <c r="M82" s="95"/>
    </row>
    <row r="83" spans="2:9" ht="15">
      <c r="B83" s="15" t="s">
        <v>286</v>
      </c>
      <c r="C83" s="15"/>
      <c r="D83" s="18"/>
      <c r="E83" s="98">
        <f>SUM(E10:E82)</f>
        <v>15723.450000000006</v>
      </c>
      <c r="F83" s="181">
        <f>SUM(F10:F82)</f>
        <v>72.87999999999997</v>
      </c>
      <c r="G83" s="182"/>
      <c r="H83" s="65"/>
      <c r="I83" s="183"/>
    </row>
    <row r="84" spans="2:9" ht="15">
      <c r="B84" s="15" t="s">
        <v>505</v>
      </c>
      <c r="C84" s="15"/>
      <c r="D84" s="22"/>
      <c r="E84" s="101"/>
      <c r="F84" s="184"/>
      <c r="G84" s="182"/>
      <c r="H84" s="65"/>
      <c r="I84" s="183"/>
    </row>
    <row r="85" spans="2:9" ht="15">
      <c r="B85" s="15" t="s">
        <v>504</v>
      </c>
      <c r="C85" s="15"/>
      <c r="D85" s="22"/>
      <c r="E85" s="101"/>
      <c r="F85" s="184"/>
      <c r="G85" s="182"/>
      <c r="H85" s="65"/>
      <c r="I85" s="183"/>
    </row>
    <row r="86" spans="2:9" ht="15">
      <c r="B86" s="17" t="s">
        <v>506</v>
      </c>
      <c r="C86" s="17" t="s">
        <v>474</v>
      </c>
      <c r="D86" s="66">
        <v>7</v>
      </c>
      <c r="E86" s="86">
        <v>94.08</v>
      </c>
      <c r="F86" s="91">
        <v>0.44</v>
      </c>
      <c r="G86" s="185">
        <v>4.2255</v>
      </c>
      <c r="H86" s="65" t="s">
        <v>507</v>
      </c>
      <c r="I86" s="186"/>
    </row>
    <row r="87" spans="2:9" ht="15">
      <c r="B87" s="15" t="s">
        <v>286</v>
      </c>
      <c r="C87" s="15"/>
      <c r="D87" s="22"/>
      <c r="E87" s="98">
        <f>SUM(E85:E86)</f>
        <v>94.08</v>
      </c>
      <c r="F87" s="181">
        <f>SUM(F85:F86)</f>
        <v>0.44</v>
      </c>
      <c r="G87" s="185"/>
      <c r="H87" s="65"/>
      <c r="I87" s="183"/>
    </row>
    <row r="88" spans="2:9" ht="15">
      <c r="B88" s="15" t="s">
        <v>291</v>
      </c>
      <c r="C88" s="15"/>
      <c r="D88" s="22"/>
      <c r="E88" s="101"/>
      <c r="F88" s="184"/>
      <c r="G88" s="185"/>
      <c r="H88" s="65"/>
      <c r="I88" s="183"/>
    </row>
    <row r="89" spans="2:9" ht="15">
      <c r="B89" s="17" t="s">
        <v>633</v>
      </c>
      <c r="C89" s="17" t="s">
        <v>16</v>
      </c>
      <c r="D89" s="18">
        <v>2000000</v>
      </c>
      <c r="E89" s="86">
        <v>2088.58</v>
      </c>
      <c r="F89" s="91">
        <v>9.68</v>
      </c>
      <c r="G89" s="185">
        <v>5.38</v>
      </c>
      <c r="H89" s="65" t="s">
        <v>428</v>
      </c>
      <c r="I89" s="186"/>
    </row>
    <row r="90" spans="2:9" ht="15">
      <c r="B90" s="17" t="s">
        <v>632</v>
      </c>
      <c r="C90" s="17" t="s">
        <v>16</v>
      </c>
      <c r="D90" s="18">
        <v>1999000</v>
      </c>
      <c r="E90" s="86">
        <v>2003.72</v>
      </c>
      <c r="F90" s="91">
        <v>9.28</v>
      </c>
      <c r="G90" s="185">
        <v>5.6665</v>
      </c>
      <c r="H90" s="65" t="s">
        <v>427</v>
      </c>
      <c r="I90" s="186"/>
    </row>
    <row r="91" spans="2:9" ht="15">
      <c r="B91" s="17" t="s">
        <v>645</v>
      </c>
      <c r="C91" s="17" t="s">
        <v>16</v>
      </c>
      <c r="D91" s="18">
        <v>1000000</v>
      </c>
      <c r="E91" s="86">
        <v>1052.75</v>
      </c>
      <c r="F91" s="91">
        <v>4.88</v>
      </c>
      <c r="G91" s="185">
        <v>4.9973</v>
      </c>
      <c r="H91" s="65" t="s">
        <v>486</v>
      </c>
      <c r="I91" s="186"/>
    </row>
    <row r="92" spans="2:9" ht="15">
      <c r="B92" s="15" t="s">
        <v>286</v>
      </c>
      <c r="C92" s="15"/>
      <c r="D92" s="22"/>
      <c r="E92" s="98">
        <f>SUM(E89:E91)</f>
        <v>5145.05</v>
      </c>
      <c r="F92" s="181">
        <f>SUM(F89:F91)</f>
        <v>23.84</v>
      </c>
      <c r="G92" s="187"/>
      <c r="H92" s="65"/>
      <c r="I92" s="186"/>
    </row>
    <row r="93" spans="2:16" s="104" customFormat="1" ht="15">
      <c r="B93" s="15" t="s">
        <v>296</v>
      </c>
      <c r="C93" s="17"/>
      <c r="D93" s="18"/>
      <c r="E93" s="86"/>
      <c r="F93" s="91"/>
      <c r="G93" s="187"/>
      <c r="H93" s="65"/>
      <c r="O93" s="105"/>
      <c r="P93" s="105"/>
    </row>
    <row r="94" spans="2:16" s="104" customFormat="1" ht="15">
      <c r="B94" s="15" t="s">
        <v>297</v>
      </c>
      <c r="C94" s="17"/>
      <c r="D94" s="106"/>
      <c r="E94" s="86">
        <v>-60.3395</v>
      </c>
      <c r="F94" s="91">
        <v>-0.28</v>
      </c>
      <c r="G94" s="91"/>
      <c r="H94" s="33"/>
      <c r="I94" s="112"/>
      <c r="J94" s="188"/>
      <c r="O94" s="105"/>
      <c r="P94" s="105"/>
    </row>
    <row r="95" spans="2:16" s="104" customFormat="1" ht="15">
      <c r="B95" s="35" t="s">
        <v>298</v>
      </c>
      <c r="C95" s="17"/>
      <c r="D95" s="106"/>
      <c r="E95" s="86">
        <v>1009.73</v>
      </c>
      <c r="F95" s="91">
        <v>4.68</v>
      </c>
      <c r="G95" s="91"/>
      <c r="H95" s="33"/>
      <c r="I95" s="86"/>
      <c r="J95" s="189"/>
      <c r="O95" s="105"/>
      <c r="P95" s="105"/>
    </row>
    <row r="96" spans="2:16" s="104" customFormat="1" ht="15">
      <c r="B96" s="15" t="s">
        <v>299</v>
      </c>
      <c r="C96" s="17"/>
      <c r="D96" s="36"/>
      <c r="E96" s="86">
        <v>-328.4205</v>
      </c>
      <c r="F96" s="91">
        <v>-1.56</v>
      </c>
      <c r="G96" s="91"/>
      <c r="H96" s="33"/>
      <c r="I96" s="188"/>
      <c r="J96" s="188"/>
      <c r="O96" s="105"/>
      <c r="P96" s="105"/>
    </row>
    <row r="97" spans="2:16" s="104" customFormat="1" ht="15">
      <c r="B97" s="37" t="s">
        <v>300</v>
      </c>
      <c r="C97" s="37"/>
      <c r="D97" s="38"/>
      <c r="E97" s="113">
        <f>E83++E94+E95+E96+E87+E92</f>
        <v>21583.550000000007</v>
      </c>
      <c r="F97" s="23">
        <f>F83+F94+F95+F96+F87+F92</f>
        <v>99.99999999999997</v>
      </c>
      <c r="G97" s="39"/>
      <c r="H97" s="40"/>
      <c r="I97" s="190"/>
      <c r="J97" s="123"/>
      <c r="O97" s="105"/>
      <c r="P97" s="105"/>
    </row>
    <row r="98" spans="2:16" s="104" customFormat="1" ht="15">
      <c r="B98" s="15"/>
      <c r="C98" s="77"/>
      <c r="D98" s="78"/>
      <c r="E98" s="115"/>
      <c r="F98" s="79"/>
      <c r="G98" s="79"/>
      <c r="H98" s="68"/>
      <c r="I98" s="190"/>
      <c r="J98" s="123"/>
      <c r="O98" s="105"/>
      <c r="P98" s="105"/>
    </row>
    <row r="99" spans="2:16" s="104" customFormat="1" ht="15">
      <c r="B99" s="41" t="s">
        <v>508</v>
      </c>
      <c r="C99" s="77"/>
      <c r="D99" s="78"/>
      <c r="E99" s="115"/>
      <c r="F99" s="79"/>
      <c r="G99" s="79"/>
      <c r="H99" s="68"/>
      <c r="I99" s="190"/>
      <c r="J99" s="123"/>
      <c r="O99" s="105"/>
      <c r="P99" s="105"/>
    </row>
    <row r="100" spans="2:16" s="104" customFormat="1" ht="15">
      <c r="B100" s="117" t="s">
        <v>302</v>
      </c>
      <c r="C100" s="77"/>
      <c r="D100" s="78"/>
      <c r="E100" s="115"/>
      <c r="F100" s="79"/>
      <c r="G100" s="79"/>
      <c r="H100" s="68"/>
      <c r="I100" s="190"/>
      <c r="J100" s="123"/>
      <c r="O100" s="105"/>
      <c r="P100" s="105"/>
    </row>
    <row r="101" spans="2:16" s="104" customFormat="1" ht="15">
      <c r="B101" s="117" t="s">
        <v>304</v>
      </c>
      <c r="C101" s="118"/>
      <c r="D101" s="118"/>
      <c r="E101" s="118"/>
      <c r="F101" s="118"/>
      <c r="G101" s="118"/>
      <c r="H101" s="6"/>
      <c r="I101" s="190"/>
      <c r="J101" s="123"/>
      <c r="O101" s="105"/>
      <c r="P101" s="105"/>
    </row>
    <row r="102" spans="2:16" s="104" customFormat="1" ht="15">
      <c r="B102" s="118"/>
      <c r="C102" s="118"/>
      <c r="D102" s="118"/>
      <c r="E102" s="118"/>
      <c r="F102" s="118"/>
      <c r="G102" s="118"/>
      <c r="H102" s="6"/>
      <c r="I102" s="190"/>
      <c r="J102" s="123"/>
      <c r="O102" s="105"/>
      <c r="P102" s="105"/>
    </row>
    <row r="103" spans="2:16" s="104" customFormat="1" ht="15">
      <c r="B103" s="118"/>
      <c r="C103" s="118"/>
      <c r="D103" s="118"/>
      <c r="E103" s="118"/>
      <c r="F103" s="118"/>
      <c r="G103" s="118"/>
      <c r="H103" s="6"/>
      <c r="I103" s="190"/>
      <c r="J103" s="123"/>
      <c r="O103" s="105"/>
      <c r="P103" s="105"/>
    </row>
    <row r="104" spans="2:16" s="104" customFormat="1" ht="15">
      <c r="B104" s="400" t="s">
        <v>305</v>
      </c>
      <c r="C104" s="340"/>
      <c r="D104" s="395"/>
      <c r="E104" s="395"/>
      <c r="F104" s="395"/>
      <c r="G104" s="395"/>
      <c r="H104" s="357"/>
      <c r="I104" s="190"/>
      <c r="J104" s="123"/>
      <c r="O104" s="105"/>
      <c r="P104" s="105"/>
    </row>
    <row r="105" spans="2:16" s="104" customFormat="1" ht="15">
      <c r="B105" s="210" t="s">
        <v>663</v>
      </c>
      <c r="C105" s="230"/>
      <c r="D105" s="230"/>
      <c r="E105" s="230"/>
      <c r="F105" s="230"/>
      <c r="G105" s="230"/>
      <c r="H105" s="212"/>
      <c r="I105" s="190"/>
      <c r="J105" s="123"/>
      <c r="O105" s="105"/>
      <c r="P105" s="105"/>
    </row>
    <row r="106" spans="2:16" s="104" customFormat="1" ht="15">
      <c r="B106" s="213" t="s">
        <v>307</v>
      </c>
      <c r="C106" s="233"/>
      <c r="D106" s="233"/>
      <c r="E106" s="233"/>
      <c r="F106" s="233"/>
      <c r="G106" s="233"/>
      <c r="H106" s="215"/>
      <c r="I106" s="190"/>
      <c r="J106" s="123"/>
      <c r="O106" s="105"/>
      <c r="P106" s="105"/>
    </row>
    <row r="107" spans="2:16" s="104" customFormat="1" ht="15">
      <c r="B107" s="401" t="s">
        <v>308</v>
      </c>
      <c r="C107" s="402"/>
      <c r="D107" s="402"/>
      <c r="E107" s="402"/>
      <c r="F107" s="402"/>
      <c r="G107" s="402"/>
      <c r="H107" s="403"/>
      <c r="I107" s="190"/>
      <c r="J107" s="123"/>
      <c r="O107" s="105"/>
      <c r="P107" s="105"/>
    </row>
    <row r="108" spans="2:16" s="104" customFormat="1" ht="15">
      <c r="B108" s="324" t="s">
        <v>664</v>
      </c>
      <c r="C108" s="325" t="s">
        <v>665</v>
      </c>
      <c r="D108" s="326"/>
      <c r="E108" s="325" t="s">
        <v>666</v>
      </c>
      <c r="F108" s="326"/>
      <c r="G108" s="326"/>
      <c r="H108" s="327"/>
      <c r="I108" s="190"/>
      <c r="J108" s="123"/>
      <c r="O108" s="105"/>
      <c r="P108" s="105"/>
    </row>
    <row r="109" spans="2:16" s="104" customFormat="1" ht="15">
      <c r="B109" s="328" t="s">
        <v>700</v>
      </c>
      <c r="C109" s="329">
        <v>22.687</v>
      </c>
      <c r="D109" s="329"/>
      <c r="E109" s="404"/>
      <c r="F109" s="329">
        <v>23.261</v>
      </c>
      <c r="G109" s="329"/>
      <c r="H109" s="331"/>
      <c r="I109" s="190"/>
      <c r="J109" s="123"/>
      <c r="O109" s="105"/>
      <c r="P109" s="105"/>
    </row>
    <row r="110" spans="2:16" s="104" customFormat="1" ht="15">
      <c r="B110" s="328" t="s">
        <v>667</v>
      </c>
      <c r="C110" s="329">
        <v>13.304</v>
      </c>
      <c r="D110" s="329"/>
      <c r="E110" s="404"/>
      <c r="F110" s="329">
        <v>13.275</v>
      </c>
      <c r="G110" s="329"/>
      <c r="H110" s="331"/>
      <c r="I110" s="190"/>
      <c r="J110" s="123"/>
      <c r="O110" s="105"/>
      <c r="P110" s="105"/>
    </row>
    <row r="111" spans="2:16" s="104" customFormat="1" ht="15">
      <c r="B111" s="328" t="s">
        <v>668</v>
      </c>
      <c r="C111" s="329">
        <v>14.091</v>
      </c>
      <c r="D111" s="329"/>
      <c r="E111" s="404"/>
      <c r="F111" s="329">
        <v>14.084</v>
      </c>
      <c r="G111" s="329"/>
      <c r="H111" s="331"/>
      <c r="I111" s="190"/>
      <c r="J111" s="123"/>
      <c r="O111" s="105"/>
      <c r="P111" s="105"/>
    </row>
    <row r="112" spans="2:16" s="104" customFormat="1" ht="15">
      <c r="B112" s="328" t="s">
        <v>702</v>
      </c>
      <c r="C112" s="329">
        <v>24.331</v>
      </c>
      <c r="D112" s="329"/>
      <c r="E112" s="404"/>
      <c r="F112" s="329">
        <v>25.058</v>
      </c>
      <c r="G112" s="329"/>
      <c r="H112" s="331"/>
      <c r="I112" s="190"/>
      <c r="J112" s="123"/>
      <c r="O112" s="105"/>
      <c r="P112" s="105"/>
    </row>
    <row r="113" spans="2:16" s="104" customFormat="1" ht="15">
      <c r="B113" s="328" t="s">
        <v>670</v>
      </c>
      <c r="C113" s="329">
        <v>14.663</v>
      </c>
      <c r="D113" s="329"/>
      <c r="E113" s="404"/>
      <c r="F113" s="329">
        <v>14.674</v>
      </c>
      <c r="G113" s="329"/>
      <c r="H113" s="331"/>
      <c r="I113" s="190"/>
      <c r="J113" s="123"/>
      <c r="O113" s="105"/>
      <c r="P113" s="105"/>
    </row>
    <row r="114" spans="2:16" s="104" customFormat="1" ht="15">
      <c r="B114" s="328" t="s">
        <v>671</v>
      </c>
      <c r="C114" s="404">
        <v>15.03</v>
      </c>
      <c r="D114" s="329"/>
      <c r="E114" s="404"/>
      <c r="F114" s="329">
        <v>15.095</v>
      </c>
      <c r="G114" s="329"/>
      <c r="H114" s="331"/>
      <c r="I114" s="190"/>
      <c r="J114" s="123"/>
      <c r="O114" s="105"/>
      <c r="P114" s="105"/>
    </row>
    <row r="115" spans="2:16" s="104" customFormat="1" ht="15">
      <c r="B115" s="333" t="s">
        <v>672</v>
      </c>
      <c r="C115" s="405"/>
      <c r="D115" s="405"/>
      <c r="E115" s="405"/>
      <c r="F115" s="405"/>
      <c r="G115" s="405"/>
      <c r="H115" s="405"/>
      <c r="I115" s="190"/>
      <c r="J115" s="123"/>
      <c r="O115" s="105"/>
      <c r="P115" s="105"/>
    </row>
    <row r="116" spans="2:16" s="104" customFormat="1" ht="15">
      <c r="B116" s="337" t="s">
        <v>673</v>
      </c>
      <c r="C116" s="339"/>
      <c r="D116" s="339"/>
      <c r="E116" s="340"/>
      <c r="F116" s="340"/>
      <c r="G116" s="340"/>
      <c r="H116" s="357"/>
      <c r="I116" s="190"/>
      <c r="J116" s="123"/>
      <c r="O116" s="105"/>
      <c r="P116" s="105"/>
    </row>
    <row r="117" spans="2:16" s="104" customFormat="1" ht="15">
      <c r="B117" s="337" t="s">
        <v>674</v>
      </c>
      <c r="C117" s="339"/>
      <c r="D117" s="339"/>
      <c r="E117" s="340"/>
      <c r="F117" s="340"/>
      <c r="G117" s="340"/>
      <c r="H117" s="340"/>
      <c r="I117" s="190"/>
      <c r="J117" s="123"/>
      <c r="O117" s="105"/>
      <c r="P117" s="105"/>
    </row>
    <row r="118" spans="2:16" s="104" customFormat="1" ht="45">
      <c r="B118" s="54" t="s">
        <v>324</v>
      </c>
      <c r="C118" s="54" t="s">
        <v>325</v>
      </c>
      <c r="D118" s="54" t="s">
        <v>326</v>
      </c>
      <c r="E118" s="54" t="s">
        <v>327</v>
      </c>
      <c r="F118" s="54" t="s">
        <v>328</v>
      </c>
      <c r="G118" s="118"/>
      <c r="H118" s="6"/>
      <c r="I118" s="190"/>
      <c r="J118" s="123"/>
      <c r="O118" s="105"/>
      <c r="P118" s="105"/>
    </row>
    <row r="119" spans="2:16" s="104" customFormat="1" ht="15">
      <c r="B119" s="406" t="s">
        <v>136</v>
      </c>
      <c r="C119" s="407" t="s">
        <v>329</v>
      </c>
      <c r="D119" s="120">
        <v>776.428378</v>
      </c>
      <c r="E119" s="408">
        <v>783.4</v>
      </c>
      <c r="F119" s="409">
        <v>42.495017999999995</v>
      </c>
      <c r="G119" s="118"/>
      <c r="H119" s="6"/>
      <c r="J119" s="123"/>
      <c r="O119" s="105"/>
      <c r="P119" s="105"/>
    </row>
    <row r="120" spans="2:16" s="104" customFormat="1" ht="15">
      <c r="B120" s="406" t="s">
        <v>189</v>
      </c>
      <c r="C120" s="407" t="s">
        <v>329</v>
      </c>
      <c r="D120" s="120">
        <v>2590.2</v>
      </c>
      <c r="E120" s="408">
        <v>2652.7</v>
      </c>
      <c r="F120" s="409">
        <v>2.7718613</v>
      </c>
      <c r="G120" s="118"/>
      <c r="H120" s="6"/>
      <c r="J120" s="123"/>
      <c r="O120" s="105"/>
      <c r="P120" s="105"/>
    </row>
    <row r="121" spans="2:16" s="104" customFormat="1" ht="15">
      <c r="B121" s="406" t="s">
        <v>193</v>
      </c>
      <c r="C121" s="407" t="s">
        <v>329</v>
      </c>
      <c r="D121" s="120">
        <v>2228.575</v>
      </c>
      <c r="E121" s="408">
        <v>2195.7</v>
      </c>
      <c r="F121" s="409">
        <v>5.9634323</v>
      </c>
      <c r="G121" s="118"/>
      <c r="H121" s="6"/>
      <c r="J121" s="123"/>
      <c r="O121" s="105"/>
      <c r="P121" s="105"/>
    </row>
    <row r="122" spans="2:16" s="104" customFormat="1" ht="15">
      <c r="B122" s="406" t="s">
        <v>88</v>
      </c>
      <c r="C122" s="407" t="s">
        <v>329</v>
      </c>
      <c r="D122" s="120">
        <v>2327.7452</v>
      </c>
      <c r="E122" s="408">
        <v>2402.9</v>
      </c>
      <c r="F122" s="409">
        <v>78.106329</v>
      </c>
      <c r="G122" s="118"/>
      <c r="H122" s="6"/>
      <c r="J122" s="123"/>
      <c r="O122" s="105"/>
      <c r="P122" s="105"/>
    </row>
    <row r="123" spans="2:16" s="104" customFormat="1" ht="15">
      <c r="B123" s="406" t="s">
        <v>216</v>
      </c>
      <c r="C123" s="407" t="s">
        <v>329</v>
      </c>
      <c r="D123" s="120">
        <v>6608.745</v>
      </c>
      <c r="E123" s="408">
        <v>6622.8</v>
      </c>
      <c r="F123" s="409">
        <v>57.21054</v>
      </c>
      <c r="G123" s="118"/>
      <c r="H123" s="6"/>
      <c r="J123" s="123"/>
      <c r="O123" s="105"/>
      <c r="P123" s="105"/>
    </row>
    <row r="124" spans="2:16" s="104" customFormat="1" ht="15">
      <c r="B124" s="406" t="s">
        <v>410</v>
      </c>
      <c r="C124" s="407" t="s">
        <v>329</v>
      </c>
      <c r="D124" s="120">
        <v>1994.6593</v>
      </c>
      <c r="E124" s="408">
        <v>2055.05</v>
      </c>
      <c r="F124" s="409">
        <v>58.8443535</v>
      </c>
      <c r="G124" s="118"/>
      <c r="H124" s="6"/>
      <c r="J124" s="123"/>
      <c r="O124" s="105"/>
      <c r="P124" s="105"/>
    </row>
    <row r="125" spans="2:16" s="104" customFormat="1" ht="15">
      <c r="B125" s="406" t="s">
        <v>414</v>
      </c>
      <c r="C125" s="407" t="s">
        <v>329</v>
      </c>
      <c r="D125" s="120">
        <v>942.5818</v>
      </c>
      <c r="E125" s="408">
        <v>939.7</v>
      </c>
      <c r="F125" s="409">
        <v>81.1402515</v>
      </c>
      <c r="G125" s="118"/>
      <c r="H125" s="6"/>
      <c r="J125" s="123"/>
      <c r="O125" s="105"/>
      <c r="P125" s="105"/>
    </row>
    <row r="126" spans="2:16" s="104" customFormat="1" ht="15">
      <c r="B126" s="406" t="s">
        <v>229</v>
      </c>
      <c r="C126" s="407" t="s">
        <v>329</v>
      </c>
      <c r="D126" s="120">
        <v>3545.2971</v>
      </c>
      <c r="E126" s="408">
        <v>3600.45</v>
      </c>
      <c r="F126" s="409">
        <v>47.9391738</v>
      </c>
      <c r="G126" s="118"/>
      <c r="H126" s="6"/>
      <c r="J126" s="123"/>
      <c r="O126" s="105"/>
      <c r="P126" s="105"/>
    </row>
    <row r="127" spans="2:16" s="104" customFormat="1" ht="15">
      <c r="B127" s="406" t="s">
        <v>551</v>
      </c>
      <c r="C127" s="407" t="s">
        <v>329</v>
      </c>
      <c r="D127" s="120">
        <v>597.1</v>
      </c>
      <c r="E127" s="408">
        <v>593.95</v>
      </c>
      <c r="F127" s="409">
        <v>55.068914299999996</v>
      </c>
      <c r="G127" s="118"/>
      <c r="H127" s="6"/>
      <c r="J127" s="123"/>
      <c r="O127" s="105"/>
      <c r="P127" s="105"/>
    </row>
    <row r="128" spans="2:16" s="104" customFormat="1" ht="15">
      <c r="B128" s="406" t="s">
        <v>538</v>
      </c>
      <c r="C128" s="407" t="s">
        <v>329</v>
      </c>
      <c r="D128" s="120">
        <v>322.6414</v>
      </c>
      <c r="E128" s="408">
        <v>332.35</v>
      </c>
      <c r="F128" s="409">
        <v>96.3429031</v>
      </c>
      <c r="G128" s="118"/>
      <c r="H128" s="6"/>
      <c r="J128" s="123"/>
      <c r="O128" s="105"/>
      <c r="P128" s="105"/>
    </row>
    <row r="129" spans="2:16" s="104" customFormat="1" ht="15">
      <c r="B129" s="406" t="s">
        <v>134</v>
      </c>
      <c r="C129" s="407" t="s">
        <v>329</v>
      </c>
      <c r="D129" s="120">
        <v>123.205064</v>
      </c>
      <c r="E129" s="408">
        <v>122.3</v>
      </c>
      <c r="F129" s="409">
        <v>371.70106880000003</v>
      </c>
      <c r="G129" s="118"/>
      <c r="H129" s="6"/>
      <c r="J129" s="123"/>
      <c r="O129" s="105"/>
      <c r="P129" s="105"/>
    </row>
    <row r="130" spans="2:16" s="104" customFormat="1" ht="15">
      <c r="B130" s="406" t="s">
        <v>40</v>
      </c>
      <c r="C130" s="407" t="s">
        <v>329</v>
      </c>
      <c r="D130" s="120">
        <v>790.5739</v>
      </c>
      <c r="E130" s="408">
        <v>774.45</v>
      </c>
      <c r="F130" s="409">
        <v>52.6466493</v>
      </c>
      <c r="G130" s="118"/>
      <c r="H130" s="6"/>
      <c r="J130" s="123"/>
      <c r="O130" s="105"/>
      <c r="P130" s="105"/>
    </row>
    <row r="131" spans="2:16" s="104" customFormat="1" ht="15">
      <c r="B131" s="406" t="s">
        <v>197</v>
      </c>
      <c r="C131" s="407" t="s">
        <v>329</v>
      </c>
      <c r="D131" s="120">
        <v>779.3059</v>
      </c>
      <c r="E131" s="408">
        <v>809.8</v>
      </c>
      <c r="F131" s="409">
        <v>58.08937400000001</v>
      </c>
      <c r="G131" s="118"/>
      <c r="H131" s="6"/>
      <c r="J131" s="123"/>
      <c r="O131" s="105"/>
      <c r="P131" s="105"/>
    </row>
    <row r="132" spans="2:16" s="104" customFormat="1" ht="15">
      <c r="B132" s="406" t="s">
        <v>50</v>
      </c>
      <c r="C132" s="407" t="s">
        <v>329</v>
      </c>
      <c r="D132" s="120">
        <v>870.02223</v>
      </c>
      <c r="E132" s="408">
        <v>890.55</v>
      </c>
      <c r="F132" s="409">
        <v>216.2451375</v>
      </c>
      <c r="G132" s="118"/>
      <c r="H132" s="6"/>
      <c r="J132" s="123"/>
      <c r="O132" s="105"/>
      <c r="P132" s="105"/>
    </row>
    <row r="133" spans="2:16" s="104" customFormat="1" ht="15">
      <c r="B133" s="406" t="s">
        <v>73</v>
      </c>
      <c r="C133" s="407" t="s">
        <v>329</v>
      </c>
      <c r="D133" s="120">
        <v>482.3107</v>
      </c>
      <c r="E133" s="408">
        <v>505.1</v>
      </c>
      <c r="F133" s="409">
        <v>12.50179</v>
      </c>
      <c r="G133" s="118"/>
      <c r="H133" s="6"/>
      <c r="J133" s="123"/>
      <c r="O133" s="105"/>
      <c r="P133" s="105"/>
    </row>
    <row r="134" spans="2:16" s="104" customFormat="1" ht="15">
      <c r="B134" s="406" t="s">
        <v>398</v>
      </c>
      <c r="C134" s="407" t="s">
        <v>329</v>
      </c>
      <c r="D134" s="120">
        <v>16386.35</v>
      </c>
      <c r="E134" s="408">
        <v>17675.95</v>
      </c>
      <c r="F134" s="409">
        <v>3.3739583</v>
      </c>
      <c r="G134" s="118"/>
      <c r="H134" s="6"/>
      <c r="J134" s="123"/>
      <c r="O134" s="105"/>
      <c r="P134" s="105"/>
    </row>
    <row r="135" spans="2:16" s="104" customFormat="1" ht="15">
      <c r="B135" s="406" t="s">
        <v>94</v>
      </c>
      <c r="C135" s="407" t="s">
        <v>329</v>
      </c>
      <c r="D135" s="120">
        <v>296.8167</v>
      </c>
      <c r="E135" s="408">
        <v>309.45</v>
      </c>
      <c r="F135" s="409">
        <v>59.897124000000005</v>
      </c>
      <c r="G135" s="118"/>
      <c r="H135" s="6"/>
      <c r="J135" s="123"/>
      <c r="O135" s="105"/>
      <c r="P135" s="105"/>
    </row>
    <row r="136" spans="2:16" s="104" customFormat="1" ht="15">
      <c r="B136" s="406" t="s">
        <v>76</v>
      </c>
      <c r="C136" s="407" t="s">
        <v>329</v>
      </c>
      <c r="D136" s="120">
        <v>355.5757</v>
      </c>
      <c r="E136" s="408">
        <v>350.5</v>
      </c>
      <c r="F136" s="409">
        <v>81.8173125</v>
      </c>
      <c r="G136" s="118"/>
      <c r="H136" s="6"/>
      <c r="J136" s="123"/>
      <c r="O136" s="105"/>
      <c r="P136" s="105"/>
    </row>
    <row r="137" spans="2:16" s="104" customFormat="1" ht="15">
      <c r="B137" s="406" t="s">
        <v>156</v>
      </c>
      <c r="C137" s="407" t="s">
        <v>329</v>
      </c>
      <c r="D137" s="120">
        <v>230.2957</v>
      </c>
      <c r="E137" s="408">
        <v>229.1</v>
      </c>
      <c r="F137" s="409">
        <v>79.53581700000001</v>
      </c>
      <c r="G137" s="118"/>
      <c r="H137" s="6"/>
      <c r="J137" s="123"/>
      <c r="O137" s="105"/>
      <c r="P137" s="105"/>
    </row>
    <row r="138" spans="2:16" s="104" customFormat="1" ht="15">
      <c r="B138" s="406" t="s">
        <v>183</v>
      </c>
      <c r="C138" s="407" t="s">
        <v>329</v>
      </c>
      <c r="D138" s="120">
        <v>133</v>
      </c>
      <c r="E138" s="408">
        <v>131.05</v>
      </c>
      <c r="F138" s="409">
        <v>1.2637258</v>
      </c>
      <c r="G138" s="118"/>
      <c r="H138" s="6"/>
      <c r="J138" s="123"/>
      <c r="O138" s="105"/>
      <c r="P138" s="105"/>
    </row>
    <row r="139" spans="2:16" s="104" customFormat="1" ht="15">
      <c r="B139" s="406" t="s">
        <v>181</v>
      </c>
      <c r="C139" s="407" t="s">
        <v>329</v>
      </c>
      <c r="D139" s="120">
        <v>2007.045501</v>
      </c>
      <c r="E139" s="408">
        <v>2017.85</v>
      </c>
      <c r="F139" s="409">
        <v>15.3390087</v>
      </c>
      <c r="G139" s="118"/>
      <c r="H139" s="6"/>
      <c r="J139" s="123"/>
      <c r="O139" s="105"/>
      <c r="P139" s="105"/>
    </row>
    <row r="140" spans="2:16" s="104" customFormat="1" ht="15">
      <c r="B140" s="406" t="s">
        <v>27</v>
      </c>
      <c r="C140" s="407" t="s">
        <v>329</v>
      </c>
      <c r="D140" s="120">
        <v>412.5868</v>
      </c>
      <c r="E140" s="408">
        <v>405.75</v>
      </c>
      <c r="F140" s="409">
        <v>122.6974575</v>
      </c>
      <c r="G140" s="118"/>
      <c r="H140" s="6"/>
      <c r="J140" s="123"/>
      <c r="O140" s="105"/>
      <c r="P140" s="105"/>
    </row>
    <row r="141" spans="2:16" s="104" customFormat="1" ht="15">
      <c r="B141" s="406" t="s">
        <v>105</v>
      </c>
      <c r="C141" s="407" t="s">
        <v>329</v>
      </c>
      <c r="D141" s="120">
        <v>1737.734911</v>
      </c>
      <c r="E141" s="408">
        <v>1762.15</v>
      </c>
      <c r="F141" s="409">
        <v>297.69320899999997</v>
      </c>
      <c r="G141" s="118"/>
      <c r="H141" s="6"/>
      <c r="J141" s="123"/>
      <c r="O141" s="105"/>
      <c r="P141" s="105"/>
    </row>
    <row r="142" spans="2:16" s="104" customFormat="1" ht="15">
      <c r="B142" s="406" t="s">
        <v>187</v>
      </c>
      <c r="C142" s="407" t="s">
        <v>329</v>
      </c>
      <c r="D142" s="120">
        <v>371.7259</v>
      </c>
      <c r="E142" s="408">
        <v>374.35</v>
      </c>
      <c r="F142" s="409">
        <v>63.7156006</v>
      </c>
      <c r="G142" s="118"/>
      <c r="H142" s="6"/>
      <c r="J142" s="123"/>
      <c r="O142" s="105"/>
      <c r="P142" s="105"/>
    </row>
    <row r="143" spans="2:16" s="104" customFormat="1" ht="15">
      <c r="B143" s="406" t="s">
        <v>203</v>
      </c>
      <c r="C143" s="407" t="s">
        <v>329</v>
      </c>
      <c r="D143" s="120">
        <v>1623.85</v>
      </c>
      <c r="E143" s="408">
        <v>1672.85</v>
      </c>
      <c r="F143" s="409">
        <v>3.9821126000000002</v>
      </c>
      <c r="G143" s="118"/>
      <c r="H143" s="6"/>
      <c r="J143" s="123"/>
      <c r="O143" s="105"/>
      <c r="P143" s="105"/>
    </row>
    <row r="144" spans="2:16" s="104" customFormat="1" ht="15">
      <c r="B144" s="406" t="s">
        <v>38</v>
      </c>
      <c r="C144" s="407" t="s">
        <v>329</v>
      </c>
      <c r="D144" s="120">
        <v>522.95</v>
      </c>
      <c r="E144" s="408">
        <v>534.6</v>
      </c>
      <c r="F144" s="409">
        <v>6.052775</v>
      </c>
      <c r="G144" s="118"/>
      <c r="H144" s="6"/>
      <c r="J144" s="123"/>
      <c r="O144" s="105"/>
      <c r="P144" s="105"/>
    </row>
    <row r="145" spans="2:16" s="104" customFormat="1" ht="15">
      <c r="B145" s="406" t="s">
        <v>65</v>
      </c>
      <c r="C145" s="407" t="s">
        <v>329</v>
      </c>
      <c r="D145" s="120">
        <v>99.7</v>
      </c>
      <c r="E145" s="408">
        <v>99.2</v>
      </c>
      <c r="F145" s="409">
        <v>61.3263</v>
      </c>
      <c r="G145" s="118"/>
      <c r="H145" s="6"/>
      <c r="J145" s="123"/>
      <c r="O145" s="105"/>
      <c r="P145" s="105"/>
    </row>
    <row r="146" spans="2:16" s="104" customFormat="1" ht="15">
      <c r="B146" s="406" t="s">
        <v>144</v>
      </c>
      <c r="C146" s="407" t="s">
        <v>329</v>
      </c>
      <c r="D146" s="120">
        <v>2173.3635</v>
      </c>
      <c r="E146" s="408">
        <v>2258.45</v>
      </c>
      <c r="F146" s="409">
        <v>41.2097238</v>
      </c>
      <c r="G146" s="118"/>
      <c r="H146" s="6"/>
      <c r="J146" s="123"/>
      <c r="O146" s="105"/>
      <c r="P146" s="105"/>
    </row>
    <row r="147" spans="2:16" s="104" customFormat="1" ht="15">
      <c r="B147" s="406" t="s">
        <v>118</v>
      </c>
      <c r="C147" s="407" t="s">
        <v>329</v>
      </c>
      <c r="D147" s="120">
        <v>6043.5</v>
      </c>
      <c r="E147" s="408">
        <v>6193.1</v>
      </c>
      <c r="F147" s="409">
        <v>4.4918655</v>
      </c>
      <c r="G147" s="118"/>
      <c r="H147" s="6"/>
      <c r="J147" s="123"/>
      <c r="O147" s="105"/>
      <c r="P147" s="105"/>
    </row>
    <row r="148" spans="2:16" s="104" customFormat="1" ht="15">
      <c r="B148" s="406" t="s">
        <v>226</v>
      </c>
      <c r="C148" s="407" t="s">
        <v>329</v>
      </c>
      <c r="D148" s="120">
        <v>603.9676</v>
      </c>
      <c r="E148" s="408">
        <v>632.4</v>
      </c>
      <c r="F148" s="409">
        <v>52.176111</v>
      </c>
      <c r="G148" s="118"/>
      <c r="H148" s="6"/>
      <c r="J148" s="123"/>
      <c r="O148" s="105"/>
      <c r="P148" s="105"/>
    </row>
    <row r="149" spans="2:16" s="104" customFormat="1" ht="15">
      <c r="B149" s="406" t="s">
        <v>48</v>
      </c>
      <c r="C149" s="407" t="s">
        <v>329</v>
      </c>
      <c r="D149" s="120">
        <v>7292.004502</v>
      </c>
      <c r="E149" s="408">
        <v>7304.75</v>
      </c>
      <c r="F149" s="409">
        <v>24.3050009</v>
      </c>
      <c r="G149" s="118"/>
      <c r="H149" s="6"/>
      <c r="J149" s="123"/>
      <c r="O149" s="105"/>
      <c r="P149" s="105"/>
    </row>
    <row r="150" spans="2:16" s="104" customFormat="1" ht="15">
      <c r="B150" s="406" t="s">
        <v>340</v>
      </c>
      <c r="C150" s="407" t="s">
        <v>329</v>
      </c>
      <c r="D150" s="120">
        <v>211.755048</v>
      </c>
      <c r="E150" s="408">
        <v>210.8</v>
      </c>
      <c r="F150" s="409">
        <v>138.807108</v>
      </c>
      <c r="G150" s="118"/>
      <c r="H150" s="6"/>
      <c r="J150" s="123"/>
      <c r="O150" s="105"/>
      <c r="P150" s="105"/>
    </row>
    <row r="151" spans="2:16" s="104" customFormat="1" ht="15">
      <c r="B151" s="406" t="s">
        <v>392</v>
      </c>
      <c r="C151" s="407" t="s">
        <v>329</v>
      </c>
      <c r="D151" s="120">
        <v>1165.3371</v>
      </c>
      <c r="E151" s="408">
        <v>1165.1</v>
      </c>
      <c r="F151" s="409">
        <v>59.3231345</v>
      </c>
      <c r="G151" s="118"/>
      <c r="H151" s="6"/>
      <c r="J151" s="123"/>
      <c r="O151" s="105"/>
      <c r="P151" s="105"/>
    </row>
    <row r="152" spans="2:16" s="104" customFormat="1" ht="15">
      <c r="B152" s="406" t="s">
        <v>179</v>
      </c>
      <c r="C152" s="407" t="s">
        <v>329</v>
      </c>
      <c r="D152" s="120">
        <v>360.6833</v>
      </c>
      <c r="E152" s="408">
        <v>349.15</v>
      </c>
      <c r="F152" s="409">
        <v>23.9112608</v>
      </c>
      <c r="G152" s="118"/>
      <c r="H152" s="6"/>
      <c r="J152" s="123"/>
      <c r="O152" s="105"/>
      <c r="P152" s="105"/>
    </row>
    <row r="153" spans="2:16" s="104" customFormat="1" ht="15">
      <c r="B153" s="406" t="s">
        <v>152</v>
      </c>
      <c r="C153" s="407" t="s">
        <v>329</v>
      </c>
      <c r="D153" s="120">
        <v>508.5337</v>
      </c>
      <c r="E153" s="408">
        <v>540.1</v>
      </c>
      <c r="F153" s="409">
        <v>60.989951</v>
      </c>
      <c r="G153" s="118"/>
      <c r="H153" s="6"/>
      <c r="J153" s="123"/>
      <c r="O153" s="105"/>
      <c r="P153" s="105"/>
    </row>
    <row r="154" spans="2:16" s="104" customFormat="1" ht="15">
      <c r="B154" s="406" t="s">
        <v>224</v>
      </c>
      <c r="C154" s="407" t="s">
        <v>329</v>
      </c>
      <c r="D154" s="120">
        <v>2284.6636</v>
      </c>
      <c r="E154" s="408">
        <v>2308.25</v>
      </c>
      <c r="F154" s="409">
        <v>31.8746175</v>
      </c>
      <c r="G154" s="118"/>
      <c r="H154" s="6"/>
      <c r="J154" s="123"/>
      <c r="O154" s="105"/>
      <c r="P154" s="105"/>
    </row>
    <row r="155" spans="2:16" s="104" customFormat="1" ht="15">
      <c r="B155" s="406" t="s">
        <v>228</v>
      </c>
      <c r="C155" s="407" t="s">
        <v>329</v>
      </c>
      <c r="D155" s="120">
        <v>273.9</v>
      </c>
      <c r="E155" s="408">
        <v>270.65</v>
      </c>
      <c r="F155" s="409">
        <v>2.5299743</v>
      </c>
      <c r="G155" s="118"/>
      <c r="H155" s="6"/>
      <c r="J155" s="123"/>
      <c r="O155" s="105"/>
      <c r="P155" s="105"/>
    </row>
    <row r="156" spans="2:16" s="104" customFormat="1" ht="15">
      <c r="B156" s="406" t="s">
        <v>169</v>
      </c>
      <c r="C156" s="407" t="s">
        <v>329</v>
      </c>
      <c r="D156" s="120">
        <v>4420.9</v>
      </c>
      <c r="E156" s="408">
        <v>4376.15</v>
      </c>
      <c r="F156" s="409">
        <v>1.0185666</v>
      </c>
      <c r="G156" s="118"/>
      <c r="H156" s="6"/>
      <c r="J156" s="123"/>
      <c r="O156" s="105"/>
      <c r="P156" s="105"/>
    </row>
    <row r="157" spans="2:16" s="104" customFormat="1" ht="15">
      <c r="B157" s="406" t="s">
        <v>195</v>
      </c>
      <c r="C157" s="407" t="s">
        <v>329</v>
      </c>
      <c r="D157" s="120">
        <v>1424.492101</v>
      </c>
      <c r="E157" s="408">
        <v>1424.5</v>
      </c>
      <c r="F157" s="409">
        <v>23.9444938</v>
      </c>
      <c r="G157" s="118"/>
      <c r="H157" s="6"/>
      <c r="J157" s="123"/>
      <c r="O157" s="105"/>
      <c r="P157" s="105"/>
    </row>
    <row r="158" spans="2:16" s="104" customFormat="1" ht="15">
      <c r="B158" s="406" t="s">
        <v>85</v>
      </c>
      <c r="C158" s="407" t="s">
        <v>329</v>
      </c>
      <c r="D158" s="120">
        <v>289.9</v>
      </c>
      <c r="E158" s="408">
        <v>289.2</v>
      </c>
      <c r="F158" s="409">
        <v>35.10594</v>
      </c>
      <c r="G158" s="118"/>
      <c r="H158" s="6"/>
      <c r="J158" s="123"/>
      <c r="O158" s="105"/>
      <c r="P158" s="105"/>
    </row>
    <row r="159" spans="2:16" s="104" customFormat="1" ht="15">
      <c r="B159" s="150" t="s">
        <v>658</v>
      </c>
      <c r="C159" s="410"/>
      <c r="D159" s="411"/>
      <c r="E159" s="115"/>
      <c r="F159" s="115"/>
      <c r="G159" s="115"/>
      <c r="H159" s="412"/>
      <c r="I159" s="190"/>
      <c r="J159" s="123"/>
      <c r="O159" s="105"/>
      <c r="P159" s="105"/>
    </row>
    <row r="160" spans="2:16" s="104" customFormat="1" ht="15.75" customHeight="1">
      <c r="B160" s="150" t="s">
        <v>659</v>
      </c>
      <c r="C160" s="410"/>
      <c r="D160" s="411"/>
      <c r="E160" s="115"/>
      <c r="F160" s="115"/>
      <c r="G160" s="115"/>
      <c r="H160" s="412"/>
      <c r="I160" s="190"/>
      <c r="J160" s="123"/>
      <c r="O160" s="105"/>
      <c r="P160" s="105"/>
    </row>
    <row r="161" spans="2:15" s="104" customFormat="1" ht="15.75" customHeight="1">
      <c r="B161" s="337" t="s">
        <v>682</v>
      </c>
      <c r="C161" s="340"/>
      <c r="D161" s="340"/>
      <c r="E161" s="340"/>
      <c r="F161" s="340"/>
      <c r="G161" s="413"/>
      <c r="H161" s="68"/>
      <c r="I161" s="123"/>
      <c r="N161" s="105"/>
      <c r="O161" s="105"/>
    </row>
    <row r="162" spans="2:15" s="104" customFormat="1" ht="75">
      <c r="B162" s="346" t="s">
        <v>351</v>
      </c>
      <c r="C162" s="346" t="s">
        <v>352</v>
      </c>
      <c r="D162" s="346" t="s">
        <v>353</v>
      </c>
      <c r="E162" s="346" t="s">
        <v>354</v>
      </c>
      <c r="F162" s="346" t="s">
        <v>355</v>
      </c>
      <c r="G162" s="413"/>
      <c r="H162" s="68"/>
      <c r="I162" s="123"/>
      <c r="N162" s="105"/>
      <c r="O162" s="105"/>
    </row>
    <row r="163" spans="2:15" s="104" customFormat="1" ht="15.75" customHeight="1">
      <c r="B163" s="50">
        <v>7403</v>
      </c>
      <c r="C163" s="50">
        <v>6999</v>
      </c>
      <c r="D163" s="348">
        <v>51035.00204269998</v>
      </c>
      <c r="E163" s="349">
        <v>47900.48347282575</v>
      </c>
      <c r="F163" s="348">
        <v>463.7758812000003</v>
      </c>
      <c r="G163" s="413"/>
      <c r="H163" s="68"/>
      <c r="I163" s="123"/>
      <c r="N163" s="105"/>
      <c r="O163" s="105"/>
    </row>
    <row r="164" spans="2:15" s="104" customFormat="1" ht="15.75" customHeight="1">
      <c r="B164" s="337" t="s">
        <v>683</v>
      </c>
      <c r="C164" s="351"/>
      <c r="D164" s="350"/>
      <c r="E164" s="350"/>
      <c r="F164" s="350"/>
      <c r="G164" s="350"/>
      <c r="H164" s="340"/>
      <c r="I164" s="123"/>
      <c r="N164" s="105"/>
      <c r="O164" s="105"/>
    </row>
    <row r="165" spans="2:15" s="104" customFormat="1" ht="15.75" customHeight="1">
      <c r="B165" s="337" t="s">
        <v>684</v>
      </c>
      <c r="C165" s="351"/>
      <c r="D165" s="350"/>
      <c r="E165" s="352"/>
      <c r="F165" s="350"/>
      <c r="G165" s="350"/>
      <c r="H165" s="340"/>
      <c r="I165" s="123"/>
      <c r="N165" s="105"/>
      <c r="O165" s="105"/>
    </row>
    <row r="166" spans="2:15" s="104" customFormat="1" ht="15.75" customHeight="1">
      <c r="B166" s="354" t="s">
        <v>685</v>
      </c>
      <c r="C166" s="355"/>
      <c r="D166" s="355"/>
      <c r="E166" s="355"/>
      <c r="F166" s="355"/>
      <c r="G166" s="355"/>
      <c r="H166" s="356"/>
      <c r="I166" s="123"/>
      <c r="N166" s="105"/>
      <c r="O166" s="105"/>
    </row>
    <row r="167" spans="2:15" s="104" customFormat="1" ht="15.75" customHeight="1">
      <c r="B167" s="337" t="s">
        <v>686</v>
      </c>
      <c r="C167" s="340"/>
      <c r="D167" s="340"/>
      <c r="E167" s="340"/>
      <c r="F167" s="340"/>
      <c r="G167" s="340"/>
      <c r="H167" s="357"/>
      <c r="I167" s="123"/>
      <c r="N167" s="105"/>
      <c r="O167" s="105"/>
    </row>
    <row r="168" spans="2:15" s="104" customFormat="1" ht="15.75" customHeight="1">
      <c r="B168" s="391" t="s">
        <v>309</v>
      </c>
      <c r="C168" s="359" t="s">
        <v>358</v>
      </c>
      <c r="D168" s="340"/>
      <c r="E168" s="340"/>
      <c r="F168" s="340"/>
      <c r="G168" s="340"/>
      <c r="H168" s="392"/>
      <c r="I168" s="123"/>
      <c r="N168" s="105"/>
      <c r="O168" s="105"/>
    </row>
    <row r="169" spans="2:15" s="104" customFormat="1" ht="15.75" customHeight="1">
      <c r="B169" s="328" t="s">
        <v>667</v>
      </c>
      <c r="C169" s="360">
        <v>0.36</v>
      </c>
      <c r="D169" s="393"/>
      <c r="E169" s="340"/>
      <c r="F169" s="393"/>
      <c r="G169" s="340"/>
      <c r="H169" s="392"/>
      <c r="I169" s="123"/>
      <c r="N169" s="105"/>
      <c r="O169" s="105"/>
    </row>
    <row r="170" spans="2:15" s="104" customFormat="1" ht="15.75" customHeight="1">
      <c r="B170" s="328" t="s">
        <v>668</v>
      </c>
      <c r="C170" s="360">
        <v>0.36</v>
      </c>
      <c r="D170" s="394"/>
      <c r="E170" s="393"/>
      <c r="F170" s="394"/>
      <c r="G170" s="395"/>
      <c r="H170" s="392"/>
      <c r="I170" s="123"/>
      <c r="N170" s="105"/>
      <c r="O170" s="105"/>
    </row>
    <row r="171" spans="2:15" s="104" customFormat="1" ht="15.75" customHeight="1">
      <c r="B171" s="328" t="s">
        <v>670</v>
      </c>
      <c r="C171" s="360">
        <v>0.42000000000000004</v>
      </c>
      <c r="D171" s="394"/>
      <c r="E171" s="394"/>
      <c r="F171" s="394"/>
      <c r="G171" s="395"/>
      <c r="H171" s="392"/>
      <c r="I171" s="123"/>
      <c r="N171" s="105"/>
      <c r="O171" s="105"/>
    </row>
    <row r="172" spans="2:15" s="104" customFormat="1" ht="15.75" customHeight="1">
      <c r="B172" s="332" t="s">
        <v>671</v>
      </c>
      <c r="C172" s="360">
        <v>0.38</v>
      </c>
      <c r="D172" s="394"/>
      <c r="E172" s="394"/>
      <c r="F172" s="394"/>
      <c r="G172" s="395"/>
      <c r="H172" s="392"/>
      <c r="I172" s="123"/>
      <c r="N172" s="105"/>
      <c r="O172" s="105"/>
    </row>
    <row r="173" spans="2:16" s="104" customFormat="1" ht="15.75" customHeight="1">
      <c r="B173" s="361" t="s">
        <v>721</v>
      </c>
      <c r="C173" s="340"/>
      <c r="D173" s="340"/>
      <c r="E173" s="340"/>
      <c r="F173" s="340"/>
      <c r="G173" s="79"/>
      <c r="H173" s="68"/>
      <c r="I173" s="190"/>
      <c r="J173" s="123"/>
      <c r="O173" s="105"/>
      <c r="P173" s="105"/>
    </row>
    <row r="174" spans="2:16" s="104" customFormat="1" ht="15.75" customHeight="1">
      <c r="B174" s="362" t="s">
        <v>722</v>
      </c>
      <c r="C174" s="340"/>
      <c r="D174" s="340"/>
      <c r="E174" s="340"/>
      <c r="F174" s="340"/>
      <c r="G174" s="79"/>
      <c r="H174" s="68"/>
      <c r="I174" s="190"/>
      <c r="J174" s="123"/>
      <c r="O174" s="105"/>
      <c r="P174" s="105"/>
    </row>
    <row r="175" spans="2:16" s="104" customFormat="1" ht="15.75" customHeight="1">
      <c r="B175" s="361" t="s">
        <v>723</v>
      </c>
      <c r="C175" s="340"/>
      <c r="D175" s="340"/>
      <c r="E175" s="340"/>
      <c r="F175" s="340"/>
      <c r="G175" s="79"/>
      <c r="H175" s="68"/>
      <c r="I175" s="190"/>
      <c r="J175" s="123"/>
      <c r="O175" s="105"/>
      <c r="P175" s="105"/>
    </row>
    <row r="176" spans="2:16" s="104" customFormat="1" ht="15.75" customHeight="1">
      <c r="B176" s="222" t="s">
        <v>690</v>
      </c>
      <c r="C176" s="363"/>
      <c r="D176" s="363"/>
      <c r="E176" s="363"/>
      <c r="F176" s="363"/>
      <c r="G176" s="79"/>
      <c r="H176" s="68"/>
      <c r="I176" s="190"/>
      <c r="J176" s="123"/>
      <c r="O176" s="105"/>
      <c r="P176" s="105"/>
    </row>
    <row r="177" spans="2:16" s="104" customFormat="1" ht="15.75" customHeight="1">
      <c r="B177" s="177" t="s">
        <v>718</v>
      </c>
      <c r="C177" s="364"/>
      <c r="D177" s="364"/>
      <c r="E177" s="364"/>
      <c r="F177" s="364"/>
      <c r="G177" s="79"/>
      <c r="H177" s="68"/>
      <c r="I177" s="190"/>
      <c r="J177" s="123"/>
      <c r="O177" s="105"/>
      <c r="P177" s="105"/>
    </row>
    <row r="178" spans="2:16" s="104" customFormat="1" ht="15.75" customHeight="1">
      <c r="B178" s="191" t="s">
        <v>724</v>
      </c>
      <c r="C178" s="414"/>
      <c r="D178" s="415"/>
      <c r="E178" s="416"/>
      <c r="F178" s="416"/>
      <c r="G178" s="115"/>
      <c r="H178" s="412"/>
      <c r="I178" s="190"/>
      <c r="J178" s="123"/>
      <c r="O178" s="105"/>
      <c r="P178" s="105"/>
    </row>
    <row r="179" spans="2:16" s="104" customFormat="1" ht="42" customHeight="1">
      <c r="B179" s="417" t="s">
        <v>725</v>
      </c>
      <c r="C179" s="418"/>
      <c r="D179" s="418"/>
      <c r="E179" s="418"/>
      <c r="F179" s="418"/>
      <c r="G179" s="115"/>
      <c r="H179" s="412"/>
      <c r="I179" s="190"/>
      <c r="J179" s="123"/>
      <c r="O179" s="105"/>
      <c r="P179" s="105"/>
    </row>
    <row r="180" spans="2:16" s="104" customFormat="1" ht="45.75" customHeight="1">
      <c r="B180" s="419" t="s">
        <v>523</v>
      </c>
      <c r="C180" s="419" t="s">
        <v>7</v>
      </c>
      <c r="D180" s="420" t="s">
        <v>524</v>
      </c>
      <c r="E180" s="420"/>
      <c r="F180" s="421" t="s">
        <v>525</v>
      </c>
      <c r="G180" s="115"/>
      <c r="H180" s="412"/>
      <c r="I180" s="190"/>
      <c r="J180" s="123"/>
      <c r="O180" s="105"/>
      <c r="P180" s="105"/>
    </row>
    <row r="181" spans="2:16" s="104" customFormat="1" ht="15.75" customHeight="1">
      <c r="B181" s="419"/>
      <c r="C181" s="419"/>
      <c r="D181" s="421" t="s">
        <v>526</v>
      </c>
      <c r="E181" s="419" t="s">
        <v>527</v>
      </c>
      <c r="F181" s="419"/>
      <c r="G181" s="115"/>
      <c r="H181" s="412"/>
      <c r="I181" s="190"/>
      <c r="J181" s="123"/>
      <c r="O181" s="105"/>
      <c r="P181" s="105"/>
    </row>
    <row r="182" spans="2:16" s="104" customFormat="1" ht="15.75" customHeight="1">
      <c r="B182" s="192" t="s">
        <v>528</v>
      </c>
      <c r="C182" s="422" t="s">
        <v>529</v>
      </c>
      <c r="D182" s="423">
        <v>0</v>
      </c>
      <c r="E182" s="424">
        <v>0</v>
      </c>
      <c r="F182" s="423">
        <v>545.5</v>
      </c>
      <c r="G182" s="115"/>
      <c r="H182" s="412"/>
      <c r="I182" s="190"/>
      <c r="J182" s="123"/>
      <c r="O182" s="105"/>
      <c r="P182" s="105"/>
    </row>
    <row r="183" spans="2:16" s="104" customFormat="1" ht="15.75" customHeight="1">
      <c r="B183" s="425" t="s">
        <v>530</v>
      </c>
      <c r="C183" s="426"/>
      <c r="D183" s="427"/>
      <c r="E183" s="70"/>
      <c r="F183" s="427"/>
      <c r="G183" s="79"/>
      <c r="H183" s="68"/>
      <c r="I183" s="190"/>
      <c r="J183" s="123"/>
      <c r="O183" s="105"/>
      <c r="P183" s="105"/>
    </row>
    <row r="184" spans="2:16" s="104" customFormat="1" ht="15.75" customHeight="1">
      <c r="B184"/>
      <c r="C184" s="295" t="s">
        <v>693</v>
      </c>
      <c r="D184" s="295" t="s">
        <v>694</v>
      </c>
      <c r="E184"/>
      <c r="F184"/>
      <c r="G184" s="79"/>
      <c r="H184" s="68"/>
      <c r="I184" s="190"/>
      <c r="J184" s="123"/>
      <c r="O184" s="105"/>
      <c r="P184" s="105"/>
    </row>
    <row r="185" spans="2:16" s="104" customFormat="1" ht="108">
      <c r="B185" s="428" t="s">
        <v>726</v>
      </c>
      <c r="C185" s="297"/>
      <c r="D185" s="297"/>
      <c r="E185"/>
      <c r="F185"/>
      <c r="G185" s="79"/>
      <c r="H185" s="68"/>
      <c r="I185" s="190"/>
      <c r="J185" s="123"/>
      <c r="O185" s="105"/>
      <c r="P185" s="105"/>
    </row>
    <row r="186" spans="2:16" s="104" customFormat="1" ht="15.75" customHeight="1">
      <c r="B186" s="399" t="s">
        <v>696</v>
      </c>
      <c r="C186" s="399"/>
      <c r="D186" s="399"/>
      <c r="E186"/>
      <c r="F186"/>
      <c r="G186" s="79"/>
      <c r="H186" s="68"/>
      <c r="I186" s="190"/>
      <c r="J186" s="123"/>
      <c r="O186" s="105"/>
      <c r="P186" s="105"/>
    </row>
    <row r="187" spans="6:16" s="104" customFormat="1" ht="15.75" customHeight="1">
      <c r="F187" s="79"/>
      <c r="G187" s="79"/>
      <c r="H187" s="68"/>
      <c r="I187" s="190"/>
      <c r="J187" s="123"/>
      <c r="O187" s="105"/>
      <c r="P187" s="105"/>
    </row>
    <row r="188" spans="6:16" s="104" customFormat="1" ht="15.75" customHeight="1">
      <c r="F188" s="79"/>
      <c r="G188" s="79"/>
      <c r="H188" s="68"/>
      <c r="I188" s="190"/>
      <c r="J188" s="123"/>
      <c r="O188" s="105"/>
      <c r="P188" s="105"/>
    </row>
    <row r="189" spans="6:16" s="104" customFormat="1" ht="15.75" customHeight="1">
      <c r="F189" s="79"/>
      <c r="G189" s="79"/>
      <c r="H189" s="68"/>
      <c r="I189" s="190"/>
      <c r="J189" s="123"/>
      <c r="O189" s="105"/>
      <c r="P189" s="105"/>
    </row>
    <row r="190" spans="6:16" s="104" customFormat="1" ht="15.75" customHeight="1">
      <c r="F190" s="79"/>
      <c r="G190" s="79"/>
      <c r="H190" s="68"/>
      <c r="I190" s="190"/>
      <c r="J190" s="123"/>
      <c r="O190" s="105"/>
      <c r="P190" s="105"/>
    </row>
    <row r="191" spans="6:16" s="104" customFormat="1" ht="15.75" customHeight="1">
      <c r="F191" s="79"/>
      <c r="G191" s="79"/>
      <c r="H191" s="68"/>
      <c r="I191" s="190"/>
      <c r="J191" s="123"/>
      <c r="O191" s="105"/>
      <c r="P191" s="105"/>
    </row>
    <row r="192" spans="6:16" s="104" customFormat="1" ht="15.75" customHeight="1">
      <c r="F192" s="79"/>
      <c r="G192" s="79"/>
      <c r="H192" s="68"/>
      <c r="I192" s="190"/>
      <c r="J192" s="123"/>
      <c r="O192" s="105"/>
      <c r="P192" s="105"/>
    </row>
    <row r="193" spans="6:16" s="104" customFormat="1" ht="15.75" customHeight="1">
      <c r="F193" s="79"/>
      <c r="G193" s="79"/>
      <c r="H193" s="68"/>
      <c r="I193" s="190"/>
      <c r="J193" s="123"/>
      <c r="O193" s="105"/>
      <c r="P193" s="105"/>
    </row>
    <row r="194" spans="6:16" s="104" customFormat="1" ht="15.75" customHeight="1">
      <c r="F194" s="79"/>
      <c r="G194" s="79"/>
      <c r="H194" s="68"/>
      <c r="I194" s="190"/>
      <c r="J194" s="123"/>
      <c r="O194" s="105"/>
      <c r="P194" s="105"/>
    </row>
    <row r="195" spans="6:16" s="104" customFormat="1" ht="15.75" customHeight="1">
      <c r="F195" s="79"/>
      <c r="G195" s="79"/>
      <c r="H195" s="68"/>
      <c r="I195" s="190"/>
      <c r="J195" s="123"/>
      <c r="O195" s="105"/>
      <c r="P195" s="105"/>
    </row>
    <row r="196" spans="6:16" s="104" customFormat="1" ht="15.75" customHeight="1">
      <c r="F196" s="79"/>
      <c r="G196" s="79"/>
      <c r="H196" s="68"/>
      <c r="I196" s="190"/>
      <c r="J196" s="123"/>
      <c r="O196" s="105"/>
      <c r="P196" s="105"/>
    </row>
    <row r="197" spans="6:16" s="104" customFormat="1" ht="15.75" customHeight="1">
      <c r="F197" s="79"/>
      <c r="G197" s="79"/>
      <c r="H197" s="68"/>
      <c r="I197" s="190"/>
      <c r="J197" s="123"/>
      <c r="O197" s="105"/>
      <c r="P197" s="105"/>
    </row>
    <row r="198" spans="6:16" s="104" customFormat="1" ht="15.75" customHeight="1">
      <c r="F198" s="79"/>
      <c r="G198" s="79"/>
      <c r="H198" s="68"/>
      <c r="I198" s="190"/>
      <c r="J198" s="123"/>
      <c r="O198" s="105"/>
      <c r="P198" s="105"/>
    </row>
    <row r="199" spans="6:16" s="104" customFormat="1" ht="15.75" customHeight="1">
      <c r="F199" s="79"/>
      <c r="G199" s="79"/>
      <c r="H199" s="68"/>
      <c r="I199" s="190"/>
      <c r="J199" s="123"/>
      <c r="O199" s="105"/>
      <c r="P199" s="105"/>
    </row>
    <row r="200" spans="6:16" s="104" customFormat="1" ht="15.75" customHeight="1">
      <c r="F200" s="79"/>
      <c r="G200" s="79"/>
      <c r="H200" s="68"/>
      <c r="I200" s="190"/>
      <c r="J200" s="123"/>
      <c r="O200" s="105"/>
      <c r="P200" s="105"/>
    </row>
    <row r="201" spans="6:16" s="104" customFormat="1" ht="15.75" customHeight="1">
      <c r="F201" s="79"/>
      <c r="G201" s="79"/>
      <c r="H201" s="68"/>
      <c r="I201" s="190"/>
      <c r="J201" s="123"/>
      <c r="O201" s="105"/>
      <c r="P201" s="105"/>
    </row>
    <row r="202" spans="6:16" s="104" customFormat="1" ht="15.75" customHeight="1">
      <c r="F202" s="79"/>
      <c r="G202" s="79"/>
      <c r="H202" s="68"/>
      <c r="I202" s="190"/>
      <c r="J202" s="123"/>
      <c r="O202" s="105"/>
      <c r="P202" s="105"/>
    </row>
    <row r="203" spans="6:16" s="104" customFormat="1" ht="15.75" customHeight="1">
      <c r="F203" s="79"/>
      <c r="G203" s="79"/>
      <c r="H203" s="68"/>
      <c r="I203" s="190"/>
      <c r="J203" s="123"/>
      <c r="O203" s="105"/>
      <c r="P203" s="105"/>
    </row>
    <row r="204" spans="6:16" s="104" customFormat="1" ht="15.75" customHeight="1">
      <c r="F204" s="79"/>
      <c r="G204" s="79"/>
      <c r="H204" s="68"/>
      <c r="I204" s="190"/>
      <c r="J204" s="123"/>
      <c r="O204" s="105"/>
      <c r="P204" s="105"/>
    </row>
    <row r="205" spans="6:16" s="104" customFormat="1" ht="15.75" customHeight="1">
      <c r="F205" s="79"/>
      <c r="G205" s="79"/>
      <c r="H205" s="68"/>
      <c r="I205" s="190"/>
      <c r="J205" s="123"/>
      <c r="O205" s="105"/>
      <c r="P205" s="105"/>
    </row>
    <row r="206" spans="6:16" s="104" customFormat="1" ht="15.75" customHeight="1">
      <c r="F206" s="79"/>
      <c r="G206" s="79"/>
      <c r="H206" s="68"/>
      <c r="I206" s="190"/>
      <c r="J206" s="123"/>
      <c r="O206" s="105"/>
      <c r="P206" s="105"/>
    </row>
    <row r="207" spans="6:16" s="104" customFormat="1" ht="15.75" customHeight="1">
      <c r="F207" s="79"/>
      <c r="G207" s="79"/>
      <c r="H207" s="68"/>
      <c r="I207" s="190"/>
      <c r="J207" s="123"/>
      <c r="O207" s="105"/>
      <c r="P207" s="105"/>
    </row>
    <row r="208" spans="6:16" s="104" customFormat="1" ht="15.75" customHeight="1">
      <c r="F208" s="79"/>
      <c r="G208" s="79"/>
      <c r="H208" s="68"/>
      <c r="I208" s="190"/>
      <c r="J208" s="123"/>
      <c r="O208" s="105"/>
      <c r="P208" s="105"/>
    </row>
    <row r="209" spans="6:16" s="104" customFormat="1" ht="15.75" customHeight="1">
      <c r="F209" s="79"/>
      <c r="G209" s="79"/>
      <c r="H209" s="68"/>
      <c r="I209" s="190"/>
      <c r="J209" s="123"/>
      <c r="O209" s="105"/>
      <c r="P209" s="105"/>
    </row>
    <row r="210" spans="6:16" s="104" customFormat="1" ht="15.75" customHeight="1">
      <c r="F210" s="79"/>
      <c r="G210" s="79"/>
      <c r="H210" s="68"/>
      <c r="I210" s="190"/>
      <c r="J210" s="123"/>
      <c r="O210" s="105"/>
      <c r="P210" s="105"/>
    </row>
    <row r="211" spans="6:16" s="104" customFormat="1" ht="15.75" customHeight="1">
      <c r="F211" s="79"/>
      <c r="G211" s="79"/>
      <c r="H211" s="68"/>
      <c r="I211" s="190"/>
      <c r="J211" s="123"/>
      <c r="O211" s="105"/>
      <c r="P211" s="105"/>
    </row>
    <row r="212" spans="6:16" s="104" customFormat="1" ht="15.75" customHeight="1">
      <c r="F212" s="79"/>
      <c r="G212" s="79"/>
      <c r="H212" s="68"/>
      <c r="I212" s="190"/>
      <c r="J212" s="123"/>
      <c r="O212" s="105"/>
      <c r="P212" s="105"/>
    </row>
    <row r="213" spans="6:16" s="104" customFormat="1" ht="15.75" customHeight="1">
      <c r="F213" s="79"/>
      <c r="G213" s="79"/>
      <c r="H213" s="68"/>
      <c r="I213" s="190"/>
      <c r="J213" s="123"/>
      <c r="O213" s="105"/>
      <c r="P213" s="105"/>
    </row>
    <row r="214" spans="6:16" s="104" customFormat="1" ht="15.75" customHeight="1">
      <c r="F214" s="79"/>
      <c r="G214" s="79"/>
      <c r="H214" s="68"/>
      <c r="I214" s="190"/>
      <c r="J214" s="123"/>
      <c r="O214" s="105"/>
      <c r="P214" s="105"/>
    </row>
    <row r="215" spans="6:16" s="104" customFormat="1" ht="15.75" customHeight="1">
      <c r="F215" s="79"/>
      <c r="G215" s="79"/>
      <c r="H215" s="68"/>
      <c r="I215" s="190"/>
      <c r="J215" s="123"/>
      <c r="O215" s="105"/>
      <c r="P215" s="105"/>
    </row>
    <row r="216" spans="6:16" s="104" customFormat="1" ht="15.75" customHeight="1">
      <c r="F216" s="79"/>
      <c r="G216" s="79"/>
      <c r="H216" s="68"/>
      <c r="I216" s="190"/>
      <c r="J216" s="123"/>
      <c r="O216" s="105"/>
      <c r="P216" s="105"/>
    </row>
    <row r="217" spans="6:16" s="104" customFormat="1" ht="15.75" customHeight="1">
      <c r="F217" s="79"/>
      <c r="G217" s="79"/>
      <c r="H217" s="68"/>
      <c r="I217" s="190"/>
      <c r="J217" s="123"/>
      <c r="O217" s="105"/>
      <c r="P217" s="105"/>
    </row>
    <row r="218" spans="6:16" s="104" customFormat="1" ht="15.75" customHeight="1">
      <c r="F218" s="79"/>
      <c r="G218" s="79"/>
      <c r="H218" s="68"/>
      <c r="I218" s="190"/>
      <c r="J218" s="123"/>
      <c r="O218" s="105"/>
      <c r="P218" s="105"/>
    </row>
    <row r="219" spans="6:16" s="104" customFormat="1" ht="15.75" customHeight="1">
      <c r="F219" s="79"/>
      <c r="G219" s="79"/>
      <c r="H219" s="68"/>
      <c r="I219" s="190"/>
      <c r="J219" s="123"/>
      <c r="O219" s="105"/>
      <c r="P219" s="105"/>
    </row>
    <row r="220" spans="6:16" s="104" customFormat="1" ht="15.75" customHeight="1">
      <c r="F220" s="79"/>
      <c r="G220" s="79"/>
      <c r="H220" s="68"/>
      <c r="I220" s="190"/>
      <c r="J220" s="123"/>
      <c r="O220" s="105"/>
      <c r="P220" s="105"/>
    </row>
    <row r="221" spans="6:16" s="104" customFormat="1" ht="15.75" customHeight="1">
      <c r="F221" s="79"/>
      <c r="G221" s="79"/>
      <c r="H221" s="68"/>
      <c r="I221" s="190"/>
      <c r="J221" s="123"/>
      <c r="O221" s="105"/>
      <c r="P221" s="105"/>
    </row>
    <row r="222" spans="6:16" s="104" customFormat="1" ht="15.75" customHeight="1">
      <c r="F222" s="79"/>
      <c r="G222" s="79"/>
      <c r="H222" s="68"/>
      <c r="I222" s="190"/>
      <c r="J222" s="123"/>
      <c r="O222" s="105"/>
      <c r="P222" s="105"/>
    </row>
    <row r="223" spans="6:16" s="104" customFormat="1" ht="15.75" customHeight="1">
      <c r="F223" s="79"/>
      <c r="G223" s="79"/>
      <c r="H223" s="68"/>
      <c r="I223" s="190"/>
      <c r="J223" s="123"/>
      <c r="O223" s="105"/>
      <c r="P223" s="105"/>
    </row>
    <row r="224" spans="6:16" s="104" customFormat="1" ht="15.75" customHeight="1">
      <c r="F224" s="79"/>
      <c r="G224" s="79"/>
      <c r="H224" s="68"/>
      <c r="I224" s="190"/>
      <c r="J224" s="123"/>
      <c r="O224" s="105"/>
      <c r="P224" s="105"/>
    </row>
    <row r="225" spans="6:16" s="104" customFormat="1" ht="15.75" customHeight="1">
      <c r="F225" s="79"/>
      <c r="G225" s="79"/>
      <c r="H225" s="68"/>
      <c r="I225" s="190"/>
      <c r="J225" s="123"/>
      <c r="O225" s="105"/>
      <c r="P225" s="105"/>
    </row>
    <row r="226" spans="6:16" s="104" customFormat="1" ht="15.75" customHeight="1">
      <c r="F226" s="79"/>
      <c r="G226" s="79"/>
      <c r="H226" s="68"/>
      <c r="I226" s="190"/>
      <c r="J226" s="123"/>
      <c r="O226" s="105"/>
      <c r="P226" s="105"/>
    </row>
    <row r="227" spans="6:16" s="104" customFormat="1" ht="15.75" customHeight="1">
      <c r="F227" s="79"/>
      <c r="G227" s="79"/>
      <c r="H227" s="68"/>
      <c r="I227" s="190"/>
      <c r="J227" s="123"/>
      <c r="O227" s="105"/>
      <c r="P227" s="105"/>
    </row>
    <row r="228" spans="2:16" s="104" customFormat="1" ht="14.25" customHeight="1">
      <c r="B228" s="46"/>
      <c r="C228" s="77"/>
      <c r="D228" s="78"/>
      <c r="E228" s="115"/>
      <c r="F228" s="79"/>
      <c r="G228" s="79"/>
      <c r="H228" s="68"/>
      <c r="I228" s="190"/>
      <c r="J228" s="123"/>
      <c r="O228" s="105"/>
      <c r="P228" s="105"/>
    </row>
    <row r="229" spans="2:16" s="104" customFormat="1" ht="15" hidden="1">
      <c r="B229" s="69" t="s">
        <v>305</v>
      </c>
      <c r="C229" s="124"/>
      <c r="D229" s="121"/>
      <c r="E229" s="121"/>
      <c r="F229" s="121"/>
      <c r="G229" s="121"/>
      <c r="H229" s="125"/>
      <c r="J229" s="123"/>
      <c r="O229" s="105"/>
      <c r="P229" s="105"/>
    </row>
    <row r="230" spans="2:16" s="104" customFormat="1" ht="31.5" customHeight="1" hidden="1">
      <c r="B230" s="210" t="s">
        <v>306</v>
      </c>
      <c r="C230" s="211"/>
      <c r="D230" s="211"/>
      <c r="E230" s="211"/>
      <c r="F230" s="211"/>
      <c r="G230" s="211"/>
      <c r="H230" s="212"/>
      <c r="J230" s="123"/>
      <c r="O230" s="105"/>
      <c r="P230" s="105"/>
    </row>
    <row r="231" spans="2:16" s="104" customFormat="1" ht="15" hidden="1">
      <c r="B231" s="213" t="s">
        <v>307</v>
      </c>
      <c r="C231" s="214"/>
      <c r="D231" s="214"/>
      <c r="E231" s="214"/>
      <c r="F231" s="214"/>
      <c r="G231" s="214"/>
      <c r="H231" s="215"/>
      <c r="O231" s="105"/>
      <c r="P231" s="105"/>
    </row>
    <row r="232" spans="2:16" s="104" customFormat="1" ht="15" hidden="1">
      <c r="B232" s="216" t="s">
        <v>308</v>
      </c>
      <c r="C232" s="217"/>
      <c r="D232" s="217"/>
      <c r="E232" s="217"/>
      <c r="F232" s="217"/>
      <c r="G232" s="217"/>
      <c r="H232" s="218"/>
      <c r="J232" s="190"/>
      <c r="O232" s="105"/>
      <c r="P232" s="105"/>
    </row>
    <row r="233" spans="2:10" s="2" customFormat="1" ht="15" customHeight="1" hidden="1">
      <c r="B233" s="126" t="s">
        <v>309</v>
      </c>
      <c r="C233" s="219" t="s">
        <v>310</v>
      </c>
      <c r="D233" s="220"/>
      <c r="E233" s="219" t="s">
        <v>311</v>
      </c>
      <c r="F233" s="220"/>
      <c r="G233" s="220"/>
      <c r="H233" s="221"/>
      <c r="J233" s="193"/>
    </row>
    <row r="234" spans="1:8" s="2" customFormat="1" ht="15" customHeight="1" hidden="1">
      <c r="A234" s="2" t="s">
        <v>509</v>
      </c>
      <c r="B234" s="127" t="s">
        <v>388</v>
      </c>
      <c r="C234" s="202">
        <v>17.523</v>
      </c>
      <c r="D234" s="203"/>
      <c r="E234" s="202">
        <v>17.64</v>
      </c>
      <c r="F234" s="204"/>
      <c r="G234" s="204"/>
      <c r="H234" s="203"/>
    </row>
    <row r="235" spans="1:8" s="2" customFormat="1" ht="15" customHeight="1" hidden="1">
      <c r="A235" s="2" t="s">
        <v>510</v>
      </c>
      <c r="B235" s="127" t="s">
        <v>361</v>
      </c>
      <c r="C235" s="202">
        <v>12.053</v>
      </c>
      <c r="D235" s="203"/>
      <c r="E235" s="202">
        <v>12.053</v>
      </c>
      <c r="F235" s="204"/>
      <c r="G235" s="204"/>
      <c r="H235" s="203"/>
    </row>
    <row r="236" spans="1:8" s="2" customFormat="1" ht="15" customHeight="1" hidden="1">
      <c r="A236" s="2" t="s">
        <v>511</v>
      </c>
      <c r="B236" s="127" t="s">
        <v>512</v>
      </c>
      <c r="C236" s="202">
        <v>12.041</v>
      </c>
      <c r="D236" s="203"/>
      <c r="E236" s="202">
        <v>12.121</v>
      </c>
      <c r="F236" s="204"/>
      <c r="G236" s="204"/>
      <c r="H236" s="203"/>
    </row>
    <row r="237" spans="1:8" s="2" customFormat="1" ht="15" customHeight="1" hidden="1">
      <c r="A237" s="2" t="s">
        <v>513</v>
      </c>
      <c r="B237" s="127" t="s">
        <v>514</v>
      </c>
      <c r="C237" s="202">
        <v>18.268</v>
      </c>
      <c r="D237" s="203"/>
      <c r="E237" s="202">
        <v>18.399</v>
      </c>
      <c r="F237" s="204"/>
      <c r="G237" s="204"/>
      <c r="H237" s="203"/>
    </row>
    <row r="238" spans="1:8" s="2" customFormat="1" ht="15" customHeight="1" hidden="1">
      <c r="A238" s="2" t="s">
        <v>515</v>
      </c>
      <c r="B238" s="127" t="s">
        <v>516</v>
      </c>
      <c r="C238" s="202">
        <v>12.485</v>
      </c>
      <c r="D238" s="203"/>
      <c r="E238" s="202">
        <v>12.515</v>
      </c>
      <c r="F238" s="204"/>
      <c r="G238" s="204"/>
      <c r="H238" s="203"/>
    </row>
    <row r="239" spans="1:8" s="2" customFormat="1" ht="15" customHeight="1" hidden="1">
      <c r="A239" s="2" t="s">
        <v>517</v>
      </c>
      <c r="B239" s="127" t="s">
        <v>518</v>
      </c>
      <c r="C239" s="202">
        <v>12.788</v>
      </c>
      <c r="D239" s="203"/>
      <c r="E239" s="202">
        <v>12.879</v>
      </c>
      <c r="F239" s="204"/>
      <c r="G239" s="204"/>
      <c r="H239" s="203"/>
    </row>
    <row r="240" ht="15" hidden="1"/>
    <row r="241" spans="2:16" s="129" customFormat="1" ht="15" hidden="1">
      <c r="B241" s="130" t="s">
        <v>322</v>
      </c>
      <c r="C241" s="163"/>
      <c r="D241" s="163"/>
      <c r="E241" s="124"/>
      <c r="F241" s="124"/>
      <c r="G241" s="124"/>
      <c r="H241" s="125"/>
      <c r="O241" s="131"/>
      <c r="P241" s="131"/>
    </row>
    <row r="242" spans="2:16" s="129" customFormat="1" ht="15" hidden="1">
      <c r="B242" s="130" t="s">
        <v>323</v>
      </c>
      <c r="C242" s="163"/>
      <c r="D242" s="163"/>
      <c r="E242" s="124"/>
      <c r="F242" s="124"/>
      <c r="G242" s="124"/>
      <c r="H242" s="125"/>
      <c r="O242" s="131"/>
      <c r="P242" s="131"/>
    </row>
    <row r="243" spans="2:16" s="129" customFormat="1" ht="45" hidden="1">
      <c r="B243" s="132" t="s">
        <v>324</v>
      </c>
      <c r="C243" s="132" t="s">
        <v>325</v>
      </c>
      <c r="D243" s="132" t="s">
        <v>326</v>
      </c>
      <c r="E243" s="132" t="s">
        <v>327</v>
      </c>
      <c r="F243" s="132" t="s">
        <v>328</v>
      </c>
      <c r="G243" s="164"/>
      <c r="H243" s="125"/>
      <c r="O243" s="131"/>
      <c r="P243" s="131"/>
    </row>
    <row r="244" spans="2:16" s="129" customFormat="1" ht="15" hidden="1">
      <c r="B244" s="194" t="s">
        <v>370</v>
      </c>
      <c r="C244" s="133" t="s">
        <v>329</v>
      </c>
      <c r="D244" s="195">
        <v>212.7903</v>
      </c>
      <c r="E244" s="194">
        <v>226.15</v>
      </c>
      <c r="F244" s="194">
        <v>125.09</v>
      </c>
      <c r="G244" s="196"/>
      <c r="H244" s="125"/>
      <c r="O244" s="131"/>
      <c r="P244" s="131"/>
    </row>
    <row r="245" spans="2:16" s="129" customFormat="1" ht="15" hidden="1">
      <c r="B245" s="194" t="s">
        <v>68</v>
      </c>
      <c r="C245" s="133" t="s">
        <v>329</v>
      </c>
      <c r="D245" s="195">
        <v>682.5550000000001</v>
      </c>
      <c r="E245" s="194">
        <v>718.45</v>
      </c>
      <c r="F245" s="194">
        <v>11.23</v>
      </c>
      <c r="G245" s="196"/>
      <c r="H245" s="125"/>
      <c r="O245" s="131"/>
      <c r="P245" s="131"/>
    </row>
    <row r="246" spans="2:16" s="129" customFormat="1" ht="15" hidden="1">
      <c r="B246" s="194" t="s">
        <v>330</v>
      </c>
      <c r="C246" s="133" t="s">
        <v>329</v>
      </c>
      <c r="D246" s="195">
        <v>71.992</v>
      </c>
      <c r="E246" s="194">
        <v>76.75</v>
      </c>
      <c r="F246" s="194">
        <v>43.82</v>
      </c>
      <c r="G246" s="196"/>
      <c r="H246" s="125"/>
      <c r="O246" s="131"/>
      <c r="P246" s="131"/>
    </row>
    <row r="247" spans="2:16" s="129" customFormat="1" ht="15" hidden="1">
      <c r="B247" s="194" t="s">
        <v>100</v>
      </c>
      <c r="C247" s="133" t="s">
        <v>329</v>
      </c>
      <c r="D247" s="195">
        <v>151.8136</v>
      </c>
      <c r="E247" s="194">
        <v>154.1</v>
      </c>
      <c r="F247" s="194">
        <v>25.38</v>
      </c>
      <c r="G247" s="196"/>
      <c r="H247" s="125"/>
      <c r="O247" s="131"/>
      <c r="P247" s="131"/>
    </row>
    <row r="248" spans="2:16" s="129" customFormat="1" ht="15" hidden="1">
      <c r="B248" s="194" t="s">
        <v>154</v>
      </c>
      <c r="C248" s="133" t="s">
        <v>329</v>
      </c>
      <c r="D248" s="195">
        <v>614.8000000000001</v>
      </c>
      <c r="E248" s="194">
        <v>629.15</v>
      </c>
      <c r="F248" s="194">
        <v>0.89</v>
      </c>
      <c r="G248" s="196"/>
      <c r="H248" s="125"/>
      <c r="O248" s="131"/>
      <c r="P248" s="131"/>
    </row>
    <row r="249" spans="2:16" s="129" customFormat="1" ht="15" hidden="1">
      <c r="B249" s="194" t="s">
        <v>331</v>
      </c>
      <c r="C249" s="133" t="s">
        <v>329</v>
      </c>
      <c r="D249" s="195">
        <v>638.6465000000001</v>
      </c>
      <c r="E249" s="194">
        <v>648.3000000000001</v>
      </c>
      <c r="F249" s="194">
        <v>68.3</v>
      </c>
      <c r="G249" s="196"/>
      <c r="H249" s="125"/>
      <c r="O249" s="131"/>
      <c r="P249" s="131"/>
    </row>
    <row r="250" spans="2:16" s="129" customFormat="1" ht="15" hidden="1">
      <c r="B250" s="194" t="s">
        <v>332</v>
      </c>
      <c r="C250" s="133" t="s">
        <v>329</v>
      </c>
      <c r="D250" s="195">
        <v>972.05</v>
      </c>
      <c r="E250" s="194">
        <v>986.1</v>
      </c>
      <c r="F250" s="194">
        <v>0.85</v>
      </c>
      <c r="G250" s="196"/>
      <c r="H250" s="125"/>
      <c r="O250" s="131"/>
      <c r="P250" s="131"/>
    </row>
    <row r="251" spans="2:16" s="129" customFormat="1" ht="15" hidden="1">
      <c r="B251" s="194" t="s">
        <v>333</v>
      </c>
      <c r="C251" s="133" t="s">
        <v>329</v>
      </c>
      <c r="D251" s="195">
        <v>60.2</v>
      </c>
      <c r="E251" s="194">
        <v>59.6</v>
      </c>
      <c r="F251" s="194">
        <v>25.69</v>
      </c>
      <c r="G251" s="196"/>
      <c r="H251" s="125"/>
      <c r="O251" s="131"/>
      <c r="P251" s="131"/>
    </row>
    <row r="252" spans="2:16" s="129" customFormat="1" ht="15" hidden="1">
      <c r="B252" s="194" t="s">
        <v>335</v>
      </c>
      <c r="C252" s="133" t="s">
        <v>329</v>
      </c>
      <c r="D252" s="195">
        <v>112.36110000000001</v>
      </c>
      <c r="E252" s="194">
        <v>118.75</v>
      </c>
      <c r="F252" s="194">
        <v>53.46</v>
      </c>
      <c r="G252" s="196"/>
      <c r="H252" s="125"/>
      <c r="O252" s="131"/>
      <c r="P252" s="131"/>
    </row>
    <row r="253" spans="2:16" s="129" customFormat="1" ht="15" hidden="1">
      <c r="B253" s="194" t="s">
        <v>88</v>
      </c>
      <c r="C253" s="133" t="s">
        <v>329</v>
      </c>
      <c r="D253" s="195">
        <v>1901.025</v>
      </c>
      <c r="E253" s="194">
        <v>1944.25</v>
      </c>
      <c r="F253" s="194">
        <v>3.04</v>
      </c>
      <c r="G253" s="196"/>
      <c r="H253" s="125"/>
      <c r="O253" s="131"/>
      <c r="P253" s="131"/>
    </row>
    <row r="254" spans="2:16" s="129" customFormat="1" ht="15" hidden="1">
      <c r="B254" s="194" t="s">
        <v>33</v>
      </c>
      <c r="C254" s="133" t="s">
        <v>329</v>
      </c>
      <c r="D254" s="195">
        <v>337.0102</v>
      </c>
      <c r="E254" s="194">
        <v>343.4</v>
      </c>
      <c r="F254" s="194">
        <v>137.64</v>
      </c>
      <c r="G254" s="196"/>
      <c r="H254" s="125"/>
      <c r="O254" s="131"/>
      <c r="P254" s="131"/>
    </row>
    <row r="255" spans="2:16" s="129" customFormat="1" ht="15" hidden="1">
      <c r="B255" s="194" t="s">
        <v>519</v>
      </c>
      <c r="C255" s="133" t="s">
        <v>329</v>
      </c>
      <c r="D255" s="195">
        <v>62.32040000000001</v>
      </c>
      <c r="E255" s="194">
        <v>63.2</v>
      </c>
      <c r="F255" s="194">
        <v>89.05</v>
      </c>
      <c r="G255" s="196"/>
      <c r="H255" s="125"/>
      <c r="O255" s="131"/>
      <c r="P255" s="131"/>
    </row>
    <row r="256" spans="2:16" s="129" customFormat="1" ht="15" hidden="1">
      <c r="B256" s="194" t="s">
        <v>338</v>
      </c>
      <c r="C256" s="133" t="s">
        <v>329</v>
      </c>
      <c r="D256" s="195">
        <v>51.6375</v>
      </c>
      <c r="E256" s="194">
        <v>53.05</v>
      </c>
      <c r="F256" s="194">
        <v>8.83</v>
      </c>
      <c r="G256" s="196"/>
      <c r="H256" s="125"/>
      <c r="O256" s="131"/>
      <c r="P256" s="131"/>
    </row>
    <row r="257" spans="2:16" s="129" customFormat="1" ht="15" hidden="1">
      <c r="B257" s="194" t="s">
        <v>339</v>
      </c>
      <c r="C257" s="133" t="s">
        <v>329</v>
      </c>
      <c r="D257" s="195">
        <v>17.05</v>
      </c>
      <c r="E257" s="194">
        <v>17.45</v>
      </c>
      <c r="F257" s="194">
        <v>2.38</v>
      </c>
      <c r="G257" s="196"/>
      <c r="H257" s="125"/>
      <c r="O257" s="131"/>
      <c r="P257" s="131"/>
    </row>
    <row r="258" spans="2:16" s="129" customFormat="1" ht="15" hidden="1">
      <c r="B258" s="194" t="s">
        <v>432</v>
      </c>
      <c r="C258" s="133" t="s">
        <v>329</v>
      </c>
      <c r="D258" s="195">
        <v>192.04375</v>
      </c>
      <c r="E258" s="194">
        <v>191.8</v>
      </c>
      <c r="F258" s="194">
        <v>71.03</v>
      </c>
      <c r="G258" s="196"/>
      <c r="H258" s="125"/>
      <c r="O258" s="131"/>
      <c r="P258" s="131"/>
    </row>
    <row r="259" spans="2:16" s="129" customFormat="1" ht="15" hidden="1">
      <c r="B259" s="194" t="s">
        <v>148</v>
      </c>
      <c r="C259" s="133" t="s">
        <v>329</v>
      </c>
      <c r="D259" s="195">
        <v>526.4267</v>
      </c>
      <c r="E259" s="194">
        <v>525.3</v>
      </c>
      <c r="F259" s="194">
        <v>83.4</v>
      </c>
      <c r="G259" s="196"/>
      <c r="H259" s="125"/>
      <c r="O259" s="131"/>
      <c r="P259" s="131"/>
    </row>
    <row r="260" spans="2:16" s="129" customFormat="1" ht="15" hidden="1">
      <c r="B260" s="194" t="s">
        <v>195</v>
      </c>
      <c r="C260" s="133" t="s">
        <v>329</v>
      </c>
      <c r="D260" s="195">
        <v>839.9774</v>
      </c>
      <c r="E260" s="194">
        <v>834.95</v>
      </c>
      <c r="F260" s="194">
        <v>56.66</v>
      </c>
      <c r="G260" s="196"/>
      <c r="H260" s="125"/>
      <c r="O260" s="131"/>
      <c r="P260" s="131"/>
    </row>
    <row r="261" spans="2:16" s="129" customFormat="1" ht="15" hidden="1">
      <c r="B261" s="194" t="s">
        <v>342</v>
      </c>
      <c r="C261" s="133" t="s">
        <v>329</v>
      </c>
      <c r="D261" s="195">
        <v>304.5167</v>
      </c>
      <c r="E261" s="194">
        <v>306.55</v>
      </c>
      <c r="F261" s="194">
        <v>2.3</v>
      </c>
      <c r="G261" s="196"/>
      <c r="H261" s="125"/>
      <c r="O261" s="131"/>
      <c r="P261" s="131"/>
    </row>
    <row r="262" spans="2:16" s="129" customFormat="1" ht="15" hidden="1">
      <c r="B262" s="194" t="s">
        <v>134</v>
      </c>
      <c r="C262" s="133" t="s">
        <v>329</v>
      </c>
      <c r="D262" s="195">
        <v>77.75</v>
      </c>
      <c r="E262" s="194">
        <v>75.45</v>
      </c>
      <c r="F262" s="194">
        <v>10.47</v>
      </c>
      <c r="G262" s="196"/>
      <c r="H262" s="125"/>
      <c r="O262" s="131"/>
      <c r="P262" s="131"/>
    </row>
    <row r="263" spans="2:16" s="129" customFormat="1" ht="15" hidden="1">
      <c r="B263" s="194" t="s">
        <v>91</v>
      </c>
      <c r="C263" s="133" t="s">
        <v>329</v>
      </c>
      <c r="D263" s="195">
        <v>85.98007799999999</v>
      </c>
      <c r="E263" s="194">
        <v>88.9</v>
      </c>
      <c r="F263" s="194">
        <v>131.94</v>
      </c>
      <c r="G263" s="196"/>
      <c r="H263" s="125"/>
      <c r="O263" s="131"/>
      <c r="P263" s="131"/>
    </row>
    <row r="264" spans="2:16" s="129" customFormat="1" ht="15" hidden="1">
      <c r="B264" s="194" t="s">
        <v>344</v>
      </c>
      <c r="C264" s="133" t="s">
        <v>329</v>
      </c>
      <c r="D264" s="195">
        <v>817.0092000000001</v>
      </c>
      <c r="E264" s="194">
        <v>850.7</v>
      </c>
      <c r="F264" s="194">
        <v>220.95</v>
      </c>
      <c r="G264" s="196"/>
      <c r="H264" s="125"/>
      <c r="O264" s="131"/>
      <c r="P264" s="131"/>
    </row>
    <row r="265" spans="2:16" s="129" customFormat="1" ht="15" hidden="1">
      <c r="B265" s="194" t="s">
        <v>345</v>
      </c>
      <c r="C265" s="133" t="s">
        <v>329</v>
      </c>
      <c r="D265" s="195">
        <v>33.263641</v>
      </c>
      <c r="E265" s="194">
        <v>37.95</v>
      </c>
      <c r="F265" s="194">
        <v>38.94</v>
      </c>
      <c r="G265" s="196"/>
      <c r="H265" s="125"/>
      <c r="O265" s="131"/>
      <c r="P265" s="131"/>
    </row>
    <row r="266" spans="2:16" s="129" customFormat="1" ht="15" hidden="1">
      <c r="B266" s="194" t="s">
        <v>65</v>
      </c>
      <c r="C266" s="133" t="s">
        <v>329</v>
      </c>
      <c r="D266" s="195">
        <v>82.15</v>
      </c>
      <c r="E266" s="194">
        <v>80.5</v>
      </c>
      <c r="F266" s="194">
        <v>34.87</v>
      </c>
      <c r="G266" s="196"/>
      <c r="H266" s="125"/>
      <c r="O266" s="131"/>
      <c r="P266" s="131"/>
    </row>
    <row r="267" spans="2:16" s="129" customFormat="1" ht="15" hidden="1">
      <c r="B267" s="194" t="s">
        <v>346</v>
      </c>
      <c r="C267" s="133" t="s">
        <v>329</v>
      </c>
      <c r="D267" s="195">
        <v>50.8417</v>
      </c>
      <c r="E267" s="194">
        <v>55.45</v>
      </c>
      <c r="F267" s="194">
        <v>10.92</v>
      </c>
      <c r="G267" s="196"/>
      <c r="H267" s="125"/>
      <c r="O267" s="131"/>
      <c r="P267" s="131"/>
    </row>
    <row r="268" spans="2:16" s="129" customFormat="1" ht="15" hidden="1">
      <c r="B268" s="194" t="s">
        <v>126</v>
      </c>
      <c r="C268" s="133" t="s">
        <v>329</v>
      </c>
      <c r="D268" s="195">
        <v>2003.5682000000002</v>
      </c>
      <c r="E268" s="194">
        <v>2039.6</v>
      </c>
      <c r="F268" s="194">
        <v>17.53</v>
      </c>
      <c r="G268" s="196"/>
      <c r="H268" s="125"/>
      <c r="O268" s="131"/>
      <c r="P268" s="131"/>
    </row>
    <row r="269" spans="2:16" s="129" customFormat="1" ht="15" hidden="1">
      <c r="B269" s="194" t="s">
        <v>347</v>
      </c>
      <c r="C269" s="133" t="s">
        <v>329</v>
      </c>
      <c r="D269" s="195">
        <v>7.173469</v>
      </c>
      <c r="E269" s="194">
        <v>7.25</v>
      </c>
      <c r="F269" s="194">
        <v>19.62</v>
      </c>
      <c r="G269" s="196"/>
      <c r="H269" s="125"/>
      <c r="O269" s="131"/>
      <c r="P269" s="131"/>
    </row>
    <row r="270" spans="2:16" s="129" customFormat="1" ht="15" hidden="1">
      <c r="B270" s="194" t="s">
        <v>56</v>
      </c>
      <c r="C270" s="133" t="s">
        <v>329</v>
      </c>
      <c r="D270" s="195">
        <v>75.48570000000001</v>
      </c>
      <c r="E270" s="194">
        <v>77.25</v>
      </c>
      <c r="F270" s="194">
        <v>15.21</v>
      </c>
      <c r="G270" s="196"/>
      <c r="H270" s="125"/>
      <c r="O270" s="131"/>
      <c r="P270" s="131"/>
    </row>
    <row r="271" spans="2:16" s="129" customFormat="1" ht="15" hidden="1">
      <c r="B271" s="194" t="s">
        <v>349</v>
      </c>
      <c r="C271" s="133" t="s">
        <v>329</v>
      </c>
      <c r="D271" s="195">
        <v>48.468</v>
      </c>
      <c r="E271" s="194">
        <v>46.5</v>
      </c>
      <c r="F271" s="194">
        <v>121.64</v>
      </c>
      <c r="G271" s="196"/>
      <c r="H271" s="125"/>
      <c r="O271" s="131"/>
      <c r="P271" s="131"/>
    </row>
    <row r="272" spans="2:16" s="129" customFormat="1" ht="15" hidden="1">
      <c r="B272" s="194" t="s">
        <v>27</v>
      </c>
      <c r="C272" s="133" t="s">
        <v>329</v>
      </c>
      <c r="D272" s="195">
        <v>216.05</v>
      </c>
      <c r="E272" s="194">
        <v>228.85</v>
      </c>
      <c r="F272" s="194">
        <v>32</v>
      </c>
      <c r="G272" s="196"/>
      <c r="H272" s="125"/>
      <c r="O272" s="131"/>
      <c r="P272" s="131"/>
    </row>
    <row r="273" spans="2:16" s="129" customFormat="1" ht="15" hidden="1">
      <c r="B273" s="136"/>
      <c r="C273" s="137"/>
      <c r="D273" s="47"/>
      <c r="E273" s="138"/>
      <c r="F273" s="197"/>
      <c r="G273" s="165"/>
      <c r="H273" s="125"/>
      <c r="K273" s="135"/>
      <c r="O273" s="131"/>
      <c r="P273" s="131"/>
    </row>
    <row r="274" spans="2:16" s="129" customFormat="1" ht="15" hidden="1">
      <c r="B274" s="136" t="s">
        <v>520</v>
      </c>
      <c r="C274" s="137"/>
      <c r="D274" s="47"/>
      <c r="E274" s="138"/>
      <c r="F274" s="48"/>
      <c r="G274" s="49"/>
      <c r="H274" s="125"/>
      <c r="K274" s="135"/>
      <c r="O274" s="131"/>
      <c r="P274" s="131"/>
    </row>
    <row r="275" spans="2:16" s="129" customFormat="1" ht="15" hidden="1">
      <c r="B275" s="136" t="s">
        <v>521</v>
      </c>
      <c r="C275" s="137"/>
      <c r="D275" s="137"/>
      <c r="E275" s="137"/>
      <c r="F275" s="139"/>
      <c r="G275" s="166"/>
      <c r="H275" s="125"/>
      <c r="O275" s="131"/>
      <c r="P275" s="131"/>
    </row>
    <row r="276" spans="2:16" s="129" customFormat="1" ht="15" hidden="1">
      <c r="B276" s="130" t="s">
        <v>350</v>
      </c>
      <c r="C276" s="124"/>
      <c r="D276" s="124"/>
      <c r="E276" s="124"/>
      <c r="F276" s="124"/>
      <c r="G276" s="124"/>
      <c r="H276" s="125"/>
      <c r="O276" s="131"/>
      <c r="P276" s="131"/>
    </row>
    <row r="277" spans="2:16" s="129" customFormat="1" ht="74.25" customHeight="1" hidden="1">
      <c r="B277" s="167" t="s">
        <v>351</v>
      </c>
      <c r="C277" s="167" t="s">
        <v>352</v>
      </c>
      <c r="D277" s="167" t="s">
        <v>353</v>
      </c>
      <c r="E277" s="167" t="s">
        <v>354</v>
      </c>
      <c r="F277" s="167" t="s">
        <v>355</v>
      </c>
      <c r="G277" s="168"/>
      <c r="H277" s="125"/>
      <c r="O277" s="131"/>
      <c r="P277" s="131"/>
    </row>
    <row r="278" spans="2:16" s="129" customFormat="1" ht="15" hidden="1">
      <c r="B278" s="198">
        <v>1645</v>
      </c>
      <c r="C278" s="50">
        <v>129</v>
      </c>
      <c r="D278" s="51">
        <v>10526.6875635</v>
      </c>
      <c r="E278" s="50">
        <v>900.6779087000001</v>
      </c>
      <c r="F278" s="52">
        <v>-930.219862</v>
      </c>
      <c r="G278" s="53"/>
      <c r="H278" s="125"/>
      <c r="I278" s="199"/>
      <c r="J278" s="200"/>
      <c r="K278" s="142"/>
      <c r="O278" s="131"/>
      <c r="P278" s="131"/>
    </row>
    <row r="279" spans="2:16" s="129" customFormat="1" ht="15" customHeight="1" hidden="1">
      <c r="B279" s="205" t="s">
        <v>356</v>
      </c>
      <c r="C279" s="206"/>
      <c r="D279" s="206"/>
      <c r="E279" s="206"/>
      <c r="F279" s="206"/>
      <c r="G279" s="206"/>
      <c r="H279" s="207"/>
      <c r="O279" s="131"/>
      <c r="P279" s="131"/>
    </row>
    <row r="280" spans="2:16" s="129" customFormat="1" ht="15" hidden="1">
      <c r="B280" s="130" t="s">
        <v>357</v>
      </c>
      <c r="C280" s="124"/>
      <c r="D280" s="124"/>
      <c r="E280" s="124"/>
      <c r="F280" s="124"/>
      <c r="G280" s="124"/>
      <c r="H280" s="125"/>
      <c r="O280" s="131"/>
      <c r="P280" s="131"/>
    </row>
    <row r="281" spans="2:16" s="129" customFormat="1" ht="15" hidden="1">
      <c r="B281" s="143" t="s">
        <v>309</v>
      </c>
      <c r="C281" s="208" t="s">
        <v>358</v>
      </c>
      <c r="D281" s="209"/>
      <c r="E281" s="124"/>
      <c r="F281" s="124"/>
      <c r="G281" s="124"/>
      <c r="H281" s="125"/>
      <c r="O281" s="131"/>
      <c r="P281" s="131"/>
    </row>
    <row r="282" spans="2:16" s="129" customFormat="1" ht="15" hidden="1">
      <c r="B282" s="144"/>
      <c r="C282" s="145" t="s">
        <v>359</v>
      </c>
      <c r="D282" s="146" t="s">
        <v>360</v>
      </c>
      <c r="E282" s="124"/>
      <c r="F282" s="124"/>
      <c r="G282" s="124"/>
      <c r="H282" s="125"/>
      <c r="O282" s="131"/>
      <c r="P282" s="131"/>
    </row>
    <row r="283" spans="2:16" s="129" customFormat="1" ht="15" hidden="1">
      <c r="B283" s="127" t="s">
        <v>314</v>
      </c>
      <c r="C283" s="147">
        <v>0.07083269</v>
      </c>
      <c r="D283" s="147">
        <v>0.07083269</v>
      </c>
      <c r="E283" s="124"/>
      <c r="F283" s="124"/>
      <c r="G283" s="124"/>
      <c r="H283" s="125"/>
      <c r="O283" s="131"/>
      <c r="P283" s="131"/>
    </row>
    <row r="284" spans="2:16" s="129" customFormat="1" ht="15" hidden="1">
      <c r="B284" s="127" t="s">
        <v>316</v>
      </c>
      <c r="C284" s="147" t="s">
        <v>362</v>
      </c>
      <c r="D284" s="147" t="s">
        <v>362</v>
      </c>
      <c r="E284" s="124"/>
      <c r="F284" s="124"/>
      <c r="G284" s="124"/>
      <c r="H284" s="125"/>
      <c r="O284" s="131"/>
      <c r="P284" s="131"/>
    </row>
    <row r="285" spans="2:16" s="129" customFormat="1" ht="15" hidden="1">
      <c r="B285" s="127" t="s">
        <v>319</v>
      </c>
      <c r="C285" s="147">
        <v>0.05312452</v>
      </c>
      <c r="D285" s="147">
        <v>0.05312452</v>
      </c>
      <c r="E285" s="124"/>
      <c r="F285" s="124"/>
      <c r="G285" s="124"/>
      <c r="H285" s="125"/>
      <c r="O285" s="131"/>
      <c r="P285" s="131"/>
    </row>
    <row r="286" spans="2:16" s="129" customFormat="1" ht="15" hidden="1">
      <c r="B286" s="128" t="s">
        <v>321</v>
      </c>
      <c r="C286" s="147" t="s">
        <v>362</v>
      </c>
      <c r="D286" s="147" t="s">
        <v>362</v>
      </c>
      <c r="E286" s="124"/>
      <c r="F286" s="124"/>
      <c r="G286" s="124"/>
      <c r="H286" s="125"/>
      <c r="O286" s="131"/>
      <c r="P286" s="131"/>
    </row>
    <row r="287" spans="2:16" s="129" customFormat="1" ht="15" hidden="1">
      <c r="B287" s="148" t="s">
        <v>363</v>
      </c>
      <c r="C287" s="124"/>
      <c r="D287" s="124"/>
      <c r="E287" s="124"/>
      <c r="F287" s="124"/>
      <c r="G287" s="124"/>
      <c r="H287" s="149"/>
      <c r="O287" s="131"/>
      <c r="P287" s="131"/>
    </row>
    <row r="288" spans="2:16" s="129" customFormat="1" ht="15" hidden="1">
      <c r="B288" s="148" t="s">
        <v>522</v>
      </c>
      <c r="C288" s="124"/>
      <c r="D288" s="124"/>
      <c r="E288" s="124"/>
      <c r="F288" s="124"/>
      <c r="G288" s="124"/>
      <c r="H288" s="149"/>
      <c r="O288" s="131"/>
      <c r="P288" s="131"/>
    </row>
    <row r="289" spans="2:16" s="129" customFormat="1" ht="15" hidden="1">
      <c r="B289" s="148" t="s">
        <v>364</v>
      </c>
      <c r="C289" s="124"/>
      <c r="D289" s="124"/>
      <c r="E289" s="124"/>
      <c r="F289" s="124"/>
      <c r="G289" s="124"/>
      <c r="H289" s="201"/>
      <c r="O289" s="131"/>
      <c r="P289" s="131"/>
    </row>
  </sheetData>
  <sheetProtection/>
  <mergeCells count="31">
    <mergeCell ref="C238:D238"/>
    <mergeCell ref="E238:H238"/>
    <mergeCell ref="C239:D239"/>
    <mergeCell ref="E239:H239"/>
    <mergeCell ref="B279:H279"/>
    <mergeCell ref="C281:D281"/>
    <mergeCell ref="C235:D235"/>
    <mergeCell ref="E235:H235"/>
    <mergeCell ref="C236:D236"/>
    <mergeCell ref="E236:H236"/>
    <mergeCell ref="C237:D237"/>
    <mergeCell ref="E237:H237"/>
    <mergeCell ref="B231:H231"/>
    <mergeCell ref="B232:H232"/>
    <mergeCell ref="C233:D233"/>
    <mergeCell ref="E233:H233"/>
    <mergeCell ref="C234:D234"/>
    <mergeCell ref="E234:H234"/>
    <mergeCell ref="B166:H166"/>
    <mergeCell ref="B176:F176"/>
    <mergeCell ref="B179:F179"/>
    <mergeCell ref="D180:E180"/>
    <mergeCell ref="B186:D186"/>
    <mergeCell ref="B230:H230"/>
    <mergeCell ref="B1:H1"/>
    <mergeCell ref="B2:H2"/>
    <mergeCell ref="B105:H105"/>
    <mergeCell ref="B106:H106"/>
    <mergeCell ref="B107:H107"/>
    <mergeCell ref="C108:D108"/>
    <mergeCell ref="E108:H108"/>
  </mergeCells>
  <printOptions/>
  <pageMargins left="1.15" right="0.7" top="0.55" bottom="0.57" header="0.3" footer="0.3"/>
  <pageSetup fitToHeight="1" fitToWidth="1" horizontalDpi="600" verticalDpi="600" orientation="portrait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Gawade, Omkar [ICG-OPS NE]</dc:creator>
  <cp:keywords/>
  <dc:description/>
  <cp:lastModifiedBy>Tarun Tiwari</cp:lastModifiedBy>
  <cp:lastPrinted>2021-10-12T08:54:47Z</cp:lastPrinted>
  <dcterms:created xsi:type="dcterms:W3CDTF">2021-09-03T10:52:32Z</dcterms:created>
  <dcterms:modified xsi:type="dcterms:W3CDTF">2022-04-08T06:52:33Z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9|CITI-No PII-Confidential|{00000000-0000-0000-0000-000000000000}</vt:lpwstr>
  </property>
  <property fmtid="{D5CDD505-2E9C-101B-9397-08002B2CF9AE}" pid="3" name="_AdHocReviewCycleID">
    <vt:i4>1810615885</vt:i4>
  </property>
  <property fmtid="{D5CDD505-2E9C-101B-9397-08002B2CF9AE}" pid="4" name="_NewReviewCycle">
    <vt:lpwstr/>
  </property>
  <property fmtid="{D5CDD505-2E9C-101B-9397-08002B2CF9AE}" pid="5" name="_EmailSubject">
    <vt:lpwstr>L&amp;T MF : Half Yearly Equity and FNO Portfolio For Sep 2021 -EM-</vt:lpwstr>
  </property>
  <property fmtid="{D5CDD505-2E9C-101B-9397-08002B2CF9AE}" pid="6" name="_AuthorEmail">
    <vt:lpwstr>gfslmf@imcap.ap.ssmb.com</vt:lpwstr>
  </property>
  <property fmtid="{D5CDD505-2E9C-101B-9397-08002B2CF9AE}" pid="7" name="_AuthorEmailDisplayName">
    <vt:lpwstr>*GCIB IN GFS LMF</vt:lpwstr>
  </property>
  <property fmtid="{D5CDD505-2E9C-101B-9397-08002B2CF9AE}" pid="8" name="_PreviousAdHocReviewCycleID">
    <vt:i4>1293471116</vt:i4>
  </property>
  <property fmtid="{D5CDD505-2E9C-101B-9397-08002B2CF9AE}" pid="9" name="_ReviewingToolsShownOnce">
    <vt:lpwstr/>
  </property>
</Properties>
</file>